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 firstSheet="8" activeTab="12"/>
  </bookViews>
  <sheets>
    <sheet name="Прил 1. Нормативы зачислений" sheetId="7" r:id="rId1"/>
    <sheet name="Прил 2. Доходы 2024" sheetId="5" r:id="rId2"/>
    <sheet name="Прил 3. Доходы 2025,2026" sheetId="6" r:id="rId3"/>
    <sheet name="Прил 4. Расх по разд 2024" sheetId="4" r:id="rId4"/>
    <sheet name="Прил 5. Расх по разд 2025,2026" sheetId="8" r:id="rId5"/>
    <sheet name="Прил 6.Расх по цел.стат 2024" sheetId="3" r:id="rId6"/>
    <sheet name="Прил 7.Расх по цел.стат 2025,26" sheetId="15" r:id="rId7"/>
    <sheet name="Прил 8.Перечень гл. распорядит." sheetId="10" r:id="rId8"/>
    <sheet name="Прил 9 Ведомст струк 23,24,25" sheetId="11" r:id="rId9"/>
    <sheet name="Прил 10. Источники 2023" sheetId="12" r:id="rId10"/>
    <sheet name="Прил 11. Источники 2024,2025" sheetId="14" r:id="rId11"/>
    <sheet name="Прил 12 Тран от др.бюдж " sheetId="2" r:id="rId12"/>
    <sheet name="Прил 13.Транс бюдж мун.р-а " sheetId="1" r:id="rId13"/>
    <sheet name="Прил 14. Программа мун.гарантий" sheetId="16" r:id="rId14"/>
    <sheet name="Прил 15. Программа мун. заимств" sheetId="17" r:id="rId15"/>
  </sheets>
  <externalReferences>
    <externalReference r:id="rId16"/>
    <externalReference r:id="rId17"/>
  </externalReferenc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2" l="1"/>
  <c r="D16" i="2"/>
  <c r="C16" i="2"/>
  <c r="A13" i="2"/>
  <c r="F114" i="3"/>
  <c r="F111" i="3"/>
  <c r="F99" i="3"/>
  <c r="F92" i="3"/>
  <c r="F91" i="3" s="1"/>
  <c r="F90" i="3" s="1"/>
  <c r="F86" i="3"/>
  <c r="F84" i="3" s="1"/>
  <c r="F83" i="3" s="1"/>
  <c r="F82" i="3" s="1"/>
  <c r="F73" i="3"/>
  <c r="F71" i="3"/>
  <c r="F70" i="3"/>
  <c r="F69" i="3"/>
  <c r="F64" i="3"/>
  <c r="F63" i="3" s="1"/>
  <c r="C33" i="4"/>
  <c r="C29" i="4"/>
  <c r="C27" i="4"/>
  <c r="C23" i="4"/>
  <c r="C21" i="4"/>
  <c r="C19" i="4"/>
  <c r="C17" i="4"/>
  <c r="C10" i="4"/>
  <c r="C35" i="4" s="1"/>
  <c r="C26" i="5"/>
  <c r="C25" i="5" s="1"/>
  <c r="C21" i="5"/>
  <c r="C19" i="5"/>
  <c r="C16" i="5"/>
  <c r="C11" i="5" s="1"/>
  <c r="C34" i="5" s="1"/>
  <c r="C12" i="5"/>
  <c r="F146" i="3" l="1"/>
  <c r="C14" i="5"/>
  <c r="G92" i="15"/>
  <c r="F92" i="15"/>
  <c r="F90" i="15" s="1"/>
  <c r="G90" i="15"/>
  <c r="G84" i="15"/>
  <c r="G80" i="15" s="1"/>
  <c r="F84" i="15"/>
  <c r="F80" i="15" s="1"/>
  <c r="G78" i="15"/>
  <c r="F78" i="15"/>
  <c r="G75" i="15"/>
  <c r="F75" i="15"/>
  <c r="G73" i="15"/>
  <c r="F73" i="15"/>
  <c r="G69" i="15"/>
  <c r="F69" i="15"/>
  <c r="G67" i="15"/>
  <c r="F67" i="15"/>
  <c r="F66" i="15" s="1"/>
  <c r="G66" i="15"/>
  <c r="F62" i="15"/>
  <c r="F61" i="15" s="1"/>
  <c r="G61" i="15"/>
  <c r="G53" i="15"/>
  <c r="G52" i="15" s="1"/>
  <c r="G51" i="15" s="1"/>
  <c r="F53" i="15"/>
  <c r="F52" i="15" s="1"/>
  <c r="F51" i="15" s="1"/>
  <c r="G48" i="15"/>
  <c r="F48" i="15"/>
  <c r="F47" i="15" s="1"/>
  <c r="G47" i="15"/>
  <c r="G44" i="15"/>
  <c r="F44" i="15"/>
  <c r="F39" i="15"/>
  <c r="F33" i="15" s="1"/>
  <c r="F10" i="15" s="1"/>
  <c r="F34" i="15"/>
  <c r="G33" i="15"/>
  <c r="G28" i="15"/>
  <c r="F28" i="15"/>
  <c r="G20" i="15"/>
  <c r="F20" i="15"/>
  <c r="G17" i="15"/>
  <c r="G10" i="15" s="1"/>
  <c r="F17" i="15"/>
  <c r="A17" i="15"/>
  <c r="G14" i="15"/>
  <c r="G60" i="15" l="1"/>
  <c r="G96" i="15" s="1"/>
  <c r="G98" i="15" s="1"/>
  <c r="F60" i="15"/>
  <c r="F96" i="15" s="1"/>
  <c r="F98" i="15" s="1"/>
  <c r="D26" i="8" l="1"/>
  <c r="C26" i="8"/>
  <c r="D25" i="6"/>
  <c r="C25" i="6"/>
  <c r="E14" i="1" l="1"/>
  <c r="D14" i="1"/>
  <c r="C14" i="1"/>
  <c r="C11" i="6"/>
  <c r="D11" i="6"/>
  <c r="C12" i="6"/>
  <c r="D12" i="6"/>
  <c r="C16" i="6"/>
  <c r="C14" i="6" s="1"/>
  <c r="D16" i="6"/>
  <c r="D14" i="6" s="1"/>
  <c r="C19" i="6"/>
  <c r="D19" i="6"/>
  <c r="C21" i="6"/>
  <c r="D21" i="6"/>
  <c r="C24" i="6"/>
  <c r="C31" i="6" s="1"/>
  <c r="D24" i="6"/>
  <c r="D31" i="6" l="1"/>
  <c r="D18" i="8" l="1"/>
  <c r="C18" i="8"/>
  <c r="D27" i="8"/>
  <c r="C27" i="8"/>
  <c r="D10" i="8" l="1"/>
  <c r="C10" i="8"/>
  <c r="D20" i="8" l="1"/>
  <c r="D16" i="8"/>
  <c r="D28" i="8" l="1"/>
  <c r="C20" i="8" l="1"/>
  <c r="C16" i="8"/>
  <c r="C28" i="8" l="1"/>
</calcChain>
</file>

<file path=xl/sharedStrings.xml><?xml version="1.0" encoding="utf-8"?>
<sst xmlns="http://schemas.openxmlformats.org/spreadsheetml/2006/main" count="726" uniqueCount="351">
  <si>
    <t>Код бюджетной классификации РФ</t>
  </si>
  <si>
    <t>Наименование доходов</t>
  </si>
  <si>
    <t>000 1 00 00000 00 0000 000</t>
  </si>
  <si>
    <t>Налоговые и неналоговые доходы</t>
  </si>
  <si>
    <t>182 1 01 00000 00 0000 000</t>
  </si>
  <si>
    <t>Налоги на прибыль, доходы</t>
  </si>
  <si>
    <t>182 1 06 00000 00 0000 000</t>
  </si>
  <si>
    <t>Налоги на имущество</t>
  </si>
  <si>
    <t>182 1 06 06000 00 0000 110</t>
  </si>
  <si>
    <t>Земельный налог</t>
  </si>
  <si>
    <t>280 1 08 00000 00 0000 000</t>
  </si>
  <si>
    <t>Государственная пошлина</t>
  </si>
  <si>
    <t>280 1 08 04020 01 0000 110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</si>
  <si>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</si>
  <si>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280 1 11 00000 00 0000 000</t>
  </si>
  <si>
    <t>Доходы от использования имущества, находящегося в государственной и муниципальной собственности</t>
  </si>
  <si>
    <t>280 1 11 05035 10 0000 120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</si>
  <si>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</si>
  <si>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280 1 11 09045 10  0000 120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</si>
  <si>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 </t>
  </si>
  <si>
    <t>000 2 00 00000 00 0000 000</t>
  </si>
  <si>
    <t>Безвозмездные поступления</t>
  </si>
  <si>
    <t>280 2 02 00000 00 0000 000</t>
  </si>
  <si>
    <t>Безвозмездные поступления от других бюджетов бюджетной системы Российской Федерации</t>
  </si>
  <si>
    <t>280 2 02 15001 10 0000 150</t>
  </si>
  <si>
    <t>280 2 02 35118 10 0000 150</t>
  </si>
  <si>
    <t>280 2 02 29999 10 0000 150</t>
  </si>
  <si>
    <t>ВСЕГО:</t>
  </si>
  <si>
    <t>к решению Муниципального Совета</t>
  </si>
  <si>
    <t>сельского поселения Песочное</t>
  </si>
  <si>
    <t>Код</t>
  </si>
  <si>
    <t>Наименование разделов и подразделов</t>
  </si>
  <si>
    <t>Общегосударственные вопросы</t>
  </si>
  <si>
    <t>01 02</t>
  </si>
  <si>
    <t>01 04</t>
  </si>
  <si>
    <t>01 06</t>
  </si>
  <si>
    <t>01 11</t>
  </si>
  <si>
    <t>Резервные фонды</t>
  </si>
  <si>
    <t>01 13</t>
  </si>
  <si>
    <t>Другие общегосударственные вопросы</t>
  </si>
  <si>
    <t>Национальная оборона</t>
  </si>
  <si>
    <t>02 03</t>
  </si>
  <si>
    <t>Мобилизационная и вневойсковая подготовка</t>
  </si>
  <si>
    <t>Национальная безопасность и правоохранительная деятельность</t>
  </si>
  <si>
    <t>03 10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</si>
  <si>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</si>
  <si>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</si>
  <si>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04 12</t>
  </si>
  <si>
    <t>Другие вопросы в области национальной экономики</t>
  </si>
  <si>
    <t>Жилищно-коммунальное хозяйство</t>
  </si>
  <si>
    <t>05 01</t>
  </si>
  <si>
    <t>Жилищное хозяйство</t>
  </si>
  <si>
    <t>05 03</t>
  </si>
  <si>
    <t>Благоустройство</t>
  </si>
  <si>
    <t>05 05</t>
  </si>
  <si>
    <t>Другие вопросы в области жилищно-коммунального хозяйства</t>
  </si>
  <si>
    <t>Образование</t>
  </si>
  <si>
    <t>07 07</t>
  </si>
  <si>
    <t>Культура, кинематография</t>
  </si>
  <si>
    <t>08 01</t>
  </si>
  <si>
    <t>Культура</t>
  </si>
  <si>
    <t>Физическая культура и спорт</t>
  </si>
  <si>
    <t>11 02</t>
  </si>
  <si>
    <t>Массовый спорт</t>
  </si>
  <si>
    <t>Всего расходов</t>
  </si>
  <si>
    <t>Дефицит</t>
  </si>
  <si>
    <t>01</t>
  </si>
  <si>
    <t>02</t>
  </si>
  <si>
    <t>03</t>
  </si>
  <si>
    <t>04</t>
  </si>
  <si>
    <t>05</t>
  </si>
  <si>
    <t>07</t>
  </si>
  <si>
    <t>08</t>
  </si>
  <si>
    <t>Наименование</t>
  </si>
  <si>
    <t>Раздел</t>
  </si>
  <si>
    <t>ПР</t>
  </si>
  <si>
    <t>ЦСР</t>
  </si>
  <si>
    <t>ВР</t>
  </si>
  <si>
    <t>Сумма</t>
  </si>
  <si>
    <t>Обеспечение функционирования главы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</si>
  <si>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</si>
  <si>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 денежного содержания  и иные выплаты работникам государственных (муниципальных) органов</t>
  </si>
  <si>
    <t>Обеспечение функционирования центрального аппарата</t>
  </si>
  <si>
    <t>Иные выплаты 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</si>
  <si>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</si>
  <si>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 , работ и услуг </t>
  </si>
  <si>
    <t>Уплата налога на имущество организаций и земельного налога</t>
  </si>
  <si>
    <t>Уплата прочих налогов, сборов и иных платежей</t>
  </si>
  <si>
    <t>Уплата  иных платежей</t>
  </si>
  <si>
    <t>Иные межбюджетные трансферты</t>
  </si>
  <si>
    <t>Межбюджетные трансферты бюджету района  из бюджета поселения  на осуществление полномочий по казначейскому исполнению бюджета поселения</t>
  </si>
  <si>
    <t>Межбюджетные трансферты бюджету района из бюджета поселения  на осуществление внешнего муниципального финансового контроля</t>
  </si>
  <si>
    <t>Резервные  фонды</t>
  </si>
  <si>
    <t>Резервный  фонд местной администрации</t>
  </si>
  <si>
    <t>Резервные средства</t>
  </si>
  <si>
    <t>МП «Эффективная власть в сельском поселении Песочное Рыбинского муниципального района»</t>
  </si>
  <si>
    <t>17 0 00 00000</t>
  </si>
  <si>
    <t>Развитие муниципальной службы в органах местного самоуправления</t>
  </si>
  <si>
    <t>17 1 00 00000</t>
  </si>
  <si>
    <t>Развитие материально-технической базы</t>
  </si>
  <si>
    <t>17 1 00 20060</t>
  </si>
  <si>
    <t>МП «Управление муниципальным имуществом сельского поселения Песочное Рыбинского муниципального района»</t>
  </si>
  <si>
    <t>18 0 00 00000</t>
  </si>
  <si>
    <t>Мероприятия по управлению и распоряжению имуществом, находящимся в муниципальной собственности поселения</t>
  </si>
  <si>
    <t>18 1 00 00000</t>
  </si>
  <si>
    <t>18 1 00 20430</t>
  </si>
  <si>
    <t>Прочая закупка товаров , работ и услуг</t>
  </si>
  <si>
    <t>Закупка энергетических ресурсов</t>
  </si>
  <si>
    <t>Обеспечение функционирования органов местного самоуправления</t>
  </si>
  <si>
    <t>50 1 00 00000</t>
  </si>
  <si>
    <t>Исполнение переданных полномочий РФ на осуществление первичного воинского учета на территориях, где отсутствуют военные комиссариаты</t>
  </si>
  <si>
    <t>МП «Защита населения и территории сельского поселения Песочное Рыбинского муниципального района от чрезвычайных ситуаций, обеспечение пожарной безопасности и безопасности людей на водных объектах »</t>
  </si>
  <si>
    <t>09 0 00 00000</t>
  </si>
  <si>
    <t>Повышение эффективности мероприятий по гражданской обороне, предупреждению и ликвидации чрезвычайных ситуаций и обеспечение безопасности людей на водных объектах в поселениях Рыбинского МР</t>
  </si>
  <si>
    <t>09 1 00 00000</t>
  </si>
  <si>
    <t>Обеспечение пожарной безопасности</t>
  </si>
  <si>
    <t>09 1 00 20310</t>
  </si>
  <si>
    <t xml:space="preserve">Прочая закупка товаров, работ и услуг </t>
  </si>
  <si>
    <t>Прочая закупка товаров, работ и услуг</t>
  </si>
  <si>
    <t>12 0 00 00000</t>
  </si>
  <si>
    <t>Экономическое развитие в поселении</t>
  </si>
  <si>
    <t>12 1 00 00000</t>
  </si>
  <si>
    <t>12 1 00 22880</t>
  </si>
  <si>
    <t>12 1 00 72880</t>
  </si>
  <si>
    <t>Муниципальная программа «Управление муниципальным имуществом сельского поселения Песочное Рыбинского муниципального района»</t>
  </si>
  <si>
    <t>Мероприятия по управлению и распоряжению имуществом, находящимся в муниципальной собственности</t>
  </si>
  <si>
    <t>Муниципальная  программа «Благоустройство сельского поселения Песочное Рыбинского муниципального района»</t>
  </si>
  <si>
    <t>19 0 00 00000</t>
  </si>
  <si>
    <t>Благоустройство поселения</t>
  </si>
  <si>
    <t>19 1 00 00000</t>
  </si>
  <si>
    <t>Уличное освещение</t>
  </si>
  <si>
    <t>19 1 00 20010</t>
  </si>
  <si>
    <t xml:space="preserve">Закупка энергетических ресурсов </t>
  </si>
  <si>
    <t>Уплата иных платежей</t>
  </si>
  <si>
    <t>Организация и содержание мест захоронения</t>
  </si>
  <si>
    <t>19 1 00 20020</t>
  </si>
  <si>
    <t>Прочие мероприятия по благоустройству</t>
  </si>
  <si>
    <t>19 1 00 20030</t>
  </si>
  <si>
    <t>18 0 00 00000</t>
  </si>
  <si>
    <t>18 1 000 00000</t>
  </si>
  <si>
    <t>Взносы на формирование фонда капитального ремонта помещений, находящихся в муниципальной собственности</t>
  </si>
  <si>
    <t>18 1 00 20770</t>
  </si>
  <si>
    <t>Межбюджетные трансферты бюджету района из бюджета поселения на осуществление муниципального жилищного контроля, а также иных полномочий органов местного самоуправления поселения в соответствии с жилищным законодательством</t>
  </si>
  <si>
    <t>50 1 00 20530</t>
  </si>
  <si>
    <t>02 0 00 00000</t>
  </si>
  <si>
    <t>Мероприятия для молодежи</t>
  </si>
  <si>
    <t>02 1 00 00000</t>
  </si>
  <si>
    <t>Межбюджетные трансферты бюджету района из бюджета поселения на организацию  и осуществление мероприятий по работе с детьми и молодёжью в поселении</t>
  </si>
  <si>
    <t>02 1 00 20140</t>
  </si>
  <si>
    <t>Муниципальная программа «Развитие культуры и туризма в сельском поселении Песочное Рыбинского муниципального района»</t>
  </si>
  <si>
    <t>10 0 00 00000</t>
  </si>
  <si>
    <t>Создание условий для организации досуга и обеспечения жителей поселения услугами организаций культуры</t>
  </si>
  <si>
    <t>10 1 00 00000</t>
  </si>
  <si>
    <t>Мероприятия в сфере культуры</t>
  </si>
  <si>
    <t>10 1 00 20340</t>
  </si>
  <si>
    <t>10 1 00 20350</t>
  </si>
  <si>
    <t>Иные межбюджетные трасферы</t>
  </si>
  <si>
    <t>11 0 00 00000</t>
  </si>
  <si>
    <t>Развитие физкультуры и спорта в поселениях</t>
  </si>
  <si>
    <t>11 1 00 00000</t>
  </si>
  <si>
    <t>Организация и проведение физкультурных и спортивно - массовых мероприятий</t>
  </si>
  <si>
    <t>11 1 00 20340</t>
  </si>
  <si>
    <t>Итого</t>
  </si>
  <si>
    <t>Сумма, руб.</t>
  </si>
  <si>
    <t>280 202 15001 10 0000 150</t>
  </si>
  <si>
    <t>ИТОГО</t>
  </si>
  <si>
    <t>1. Межбюджетные трансферы,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заключенными соглашениями</t>
  </si>
  <si>
    <t>Администрация РМР</t>
  </si>
  <si>
    <t>Управление по культуре, молодежи и спорту АРМР</t>
  </si>
  <si>
    <t>Управление экономики и финансов АРМР</t>
  </si>
  <si>
    <t>Управление ЖКХ, транспорта и связи АРМР</t>
  </si>
  <si>
    <t>Контрольно-счетная палата РМР</t>
  </si>
  <si>
    <t>50 1 00 20550</t>
  </si>
  <si>
    <t>50 1 00 20540</t>
  </si>
  <si>
    <t>06</t>
  </si>
  <si>
    <t>50 1 00 20500</t>
  </si>
  <si>
    <t>50 1 00 20520</t>
  </si>
  <si>
    <t xml:space="preserve"> 50 2 00  20540</t>
  </si>
  <si>
    <t>50 1 00 51180</t>
  </si>
  <si>
    <t>МП «Экономическое развитие сельского поселения Песочное Рыбинского муниципального района»</t>
  </si>
  <si>
    <t>МП «Молодежная политика в сельском поселении Песочное Рыбинского муниципального района»</t>
  </si>
  <si>
    <t>МП «Управление муниципальным имуществом сельского поселения Песочное Рыбинского муниципального района »</t>
  </si>
  <si>
    <t>МП "Развитие физической культуры и спорта в сельском поселении Песочное Рыбинского муниципального района"</t>
  </si>
  <si>
    <t>Код бюджетной классификации Российской Федерации</t>
  </si>
  <si>
    <t xml:space="preserve">Прочие доходы от оказания платных услуг (работ) получателями средств бюджетов поселений </t>
  </si>
  <si>
    <t>280 113 01995 10 0000 130</t>
  </si>
  <si>
    <t>Прочие доходы от компенсации затрат бюджетов поселений средств</t>
  </si>
  <si>
    <t>280 113 02995 10 0000 130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</si>
  <si>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</si>
  <si>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280 116 10031 10 0000 140</t>
  </si>
  <si>
    <t>Невыясненные поступления, зачисляемые в бюджет поселения</t>
  </si>
  <si>
    <t>280 117 01050 10 0000  180</t>
  </si>
  <si>
    <t>Прочие неналоговые доходы бюджетов поселений</t>
  </si>
  <si>
    <t>280 117 05050 10 0000 180</t>
  </si>
  <si>
    <t>Приложение 1</t>
  </si>
  <si>
    <t>Норматив зачисления, %</t>
  </si>
  <si>
    <t xml:space="preserve">            Нормативы зачисления налоговых и неналоговых доходов в бюджет сельского поселения Песочное</t>
  </si>
  <si>
    <t>Приложение 2</t>
  </si>
  <si>
    <t>Приложение 3</t>
  </si>
  <si>
    <t>2024 год</t>
  </si>
  <si>
    <t>2025 год</t>
  </si>
  <si>
    <t>Приложение 4</t>
  </si>
  <si>
    <t>Приложение 5</t>
  </si>
  <si>
    <t>План на 2025 год    ( руб.)</t>
  </si>
  <si>
    <t>Приложение 6</t>
  </si>
  <si>
    <t xml:space="preserve">ПЕРЕЧЕНЬ  </t>
  </si>
  <si>
    <t xml:space="preserve">главных распорядителей  бюджетных средств бюджета </t>
  </si>
  <si>
    <t>Код ведомственной классификации</t>
  </si>
  <si>
    <t>Администрация сельского поселения Песочное</t>
  </si>
  <si>
    <t>Приложение 8</t>
  </si>
  <si>
    <t>Администрация  сельского  поселения  Песочное</t>
  </si>
  <si>
    <t>Сумма, руб</t>
  </si>
  <si>
    <t>Приложение 9</t>
  </si>
  <si>
    <t xml:space="preserve">Источники внутреннего финансирования дефицита бюджета </t>
  </si>
  <si>
    <t>Код бюджетной классификации</t>
  </si>
  <si>
    <t>280 010 50000 00 0000 000</t>
  </si>
  <si>
    <t>280 010 50201 10 0000 510</t>
  </si>
  <si>
    <t>280 010 50201 10 0000 610</t>
  </si>
  <si>
    <t>Сумма,руб</t>
  </si>
  <si>
    <t>Приложение 10</t>
  </si>
  <si>
    <t>Приложение 11</t>
  </si>
  <si>
    <t>Приложение 12</t>
  </si>
  <si>
    <t>Приложение 13</t>
  </si>
  <si>
    <t>Непрограммные расходы органов местного самоуправления</t>
  </si>
  <si>
    <t>50 0 00 00000</t>
  </si>
  <si>
    <t>Закупка товаров, работ и услуг в сфере информационно-коммуникационных технологий</t>
  </si>
  <si>
    <t>Сумма, руб        2025</t>
  </si>
  <si>
    <t>Условно утвержденные расходы</t>
  </si>
  <si>
    <t>Дефицит/Профицит</t>
  </si>
  <si>
    <t>ВСЕГО РАСХОДОВ</t>
  </si>
  <si>
    <t>280 2 02 25555 10 0000 150</t>
  </si>
  <si>
    <t>Субсидии бюджетам сельских поселений на реализацию программ формирования современной городской среды</t>
  </si>
  <si>
    <t>Ранее муниципальные гарантии в сельском поселении Песочное в валюте Российской Федерации не предоставлялись.</t>
  </si>
  <si>
    <t xml:space="preserve">Программа муниципальных внутренних заимствований </t>
  </si>
  <si>
    <t>Виды заимствований</t>
  </si>
  <si>
    <t>Погашение</t>
  </si>
  <si>
    <t xml:space="preserve">           Программа муниципальных гарантий сельского поселения Песочное  </t>
  </si>
  <si>
    <t xml:space="preserve">Предоставление муниципальных гарантий сельского поселения Песочное в валюте Российской Федерации </t>
  </si>
  <si>
    <t>Сумма (руб.)</t>
  </si>
  <si>
    <t>В том числе направляемая на покрытие дефицита бюджета</t>
  </si>
  <si>
    <t>1. Муниципальные ценные бумаги сельского поселения Песочное</t>
  </si>
  <si>
    <t>Привлечение</t>
  </si>
  <si>
    <t>2. Бюджетные кредиты</t>
  </si>
  <si>
    <t>3. Кредиты кредитных организаций</t>
  </si>
  <si>
    <t>4. Итого кредиты и ценные бумаги</t>
  </si>
  <si>
    <t xml:space="preserve">               2025 год</t>
  </si>
  <si>
    <t>50 1 00 20570</t>
  </si>
  <si>
    <t>МП «Формирование комфортной городской (сельской) среды в сельском поселении Песочное Рыбинского муниципального района»</t>
  </si>
  <si>
    <t>20 0 00 00000</t>
  </si>
  <si>
    <t>Современная городская среда поселения</t>
  </si>
  <si>
    <t>20 1 00 00000</t>
  </si>
  <si>
    <t>Формирование современной городской среды</t>
  </si>
  <si>
    <t>20 1 F2 55550</t>
  </si>
  <si>
    <t>50 2 00 00000</t>
  </si>
  <si>
    <t>Непрограммные расходы органов местного самоуправления, не предусмотренные иными целевыми статьями расходов бюджетов поселений, по соответствующим направлениям расходов</t>
  </si>
  <si>
    <t xml:space="preserve"> 50 2 00 20540</t>
  </si>
  <si>
    <t>Межбюджетные трансферты бюджету района из бюджета поселения на создание условий для организации досуга и обеспечения жителей поселения услугами организаций культуры</t>
  </si>
  <si>
    <t>Доходы бюджета сельского поселения Песочное  в соответствии  с классификацией доходов бюджетов Российской Федерации на 2024 год</t>
  </si>
  <si>
    <t>2026 год</t>
  </si>
  <si>
    <t>280 2 02 49999 10 4018 150</t>
  </si>
  <si>
    <t>Прочие межбюджетные трансферты, передаваемые бюджетам сельских поселений (Межбюджетные трансферты на реализацию мероприятий по борьбе с борщевиком Сосновского)</t>
  </si>
  <si>
    <t>Доходы бюджета сельского поселения Песочное  в соответствии  с классификацией доходов бюджетов Российской Федерации на 2025 и 2026 год</t>
  </si>
  <si>
    <t>Расходы бюджета сельского поселения Песочное по функциональной классификации расходов бюджетов Российской Федерации на 2024 год</t>
  </si>
  <si>
    <t>Расходы бюджета сельского поселения Песочное по функциональной классификации расходов бюджетов Российской Федерации                                  на 2025 и на 2026 год</t>
  </si>
  <si>
    <t>План на 2026 год    ( руб.)</t>
  </si>
  <si>
    <t>сельского поселения Песочное на 2024 год и на плановый период 2025 и 2026 годов</t>
  </si>
  <si>
    <t xml:space="preserve">                                              Ведомственная структура расходов  бюджета  сельского  поселения Песочное на 2024 год и плановый период 2025 и 2026 год</t>
  </si>
  <si>
    <t>сельского поселения Песочное на 2024 год</t>
  </si>
  <si>
    <t>сельского поселения Песочное на 2025 год и 2026 год</t>
  </si>
  <si>
    <t>Объем межбюджетных трансферов, получаемых из других бюджетов бюджетной системы Российской Федерации на 2024 год и на плановый период 2025 и 2026 годов</t>
  </si>
  <si>
    <t>Объем межбюджетных трансфертов, предоставляемых другим бюджетам бюджетной системы Российской Федерации на  2024 год и плановый период 2025 и 2026 годов</t>
  </si>
  <si>
    <t>в валюте Российской Федерации на 2024 год и плановый период 2025 и 2026 годы</t>
  </si>
  <si>
    <t>в 2024 году и плановом периоде 2025 и 2026 годах не планируется.</t>
  </si>
  <si>
    <t>Верхний предел долга по муниципальным гарантиям в валюте Российской Федерации на 01.01.2024 – 0 рублей,</t>
  </si>
  <si>
    <t>на 01.01.2025 -0 рублей, на 01.01.2026 - 0 рублей.</t>
  </si>
  <si>
    <t xml:space="preserve">             2024 год</t>
  </si>
  <si>
    <t xml:space="preserve">               2026 год</t>
  </si>
  <si>
    <t xml:space="preserve"> сельского поселения Песочное Рыбинского муниципального района </t>
  </si>
  <si>
    <t>Ярославской области на 2024 год и на плановый период 2025  и  2026 годов</t>
  </si>
  <si>
    <t>Привлечение и погашение муниципальных заимствований в 2024-2026 годах не планируется.</t>
  </si>
  <si>
    <t>Распределение расходов бюджета сельского поселения Песочное на 2024 год по разделам, подразделам, целевым статьям расходов, видам расходов функциональной классификации расходов Российской Федерации</t>
  </si>
  <si>
    <t>Межбюджетные трансферты бюджету района из бюджета поселения  на осуществление внутреннего муниципального финансового контроля, предусмотренного статьей 269.2 Бюджетного кодекса Российской Федерации</t>
  </si>
  <si>
    <t>50 1 00 20580</t>
  </si>
  <si>
    <t>19 1 00 71810</t>
  </si>
  <si>
    <t>50 1 00 20600</t>
  </si>
  <si>
    <t>Межбюджетные трансферты бюджету района из бюджета поселения на осуществление муниципального контроля в сфере благоустройства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</si>
  <si>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</si>
  <si>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</si>
  <si>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</si>
  <si>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Прочие доходы от компенсации затрат бюджетов сельских поселений</t>
  </si>
  <si>
    <t>Дотации бюджетам сельских поселений на выравнивание бюджетной обеспеченности  из бюджета субъекта Российской Федерации</t>
  </si>
  <si>
    <t>Субвенции бюджетам сельских поселений на осуществление первичного воинского учета  органами местного самоуправления поселений, муниципальных и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</si>
  <si>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</si>
  <si>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Реализация мероприятий по борьбе с борщевиком Сосновского</t>
  </si>
  <si>
    <t>Приложение 7</t>
  </si>
  <si>
    <t>Распределение расходов бюджета сельского поселения Песочное на 2025 и 2026  год по разделам, подразделам, целевым статьям расходов, видам расходов функциональной классификации расходов Российской Федерации</t>
  </si>
  <si>
    <t>Сумма, руб        2026</t>
  </si>
  <si>
    <t>Приложение 15</t>
  </si>
  <si>
    <t xml:space="preserve">                                                        Приложение 14</t>
  </si>
  <si>
    <t>Прочие субсидии бюджетам сельских поселений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</si>
  <si>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</si>
  <si>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</si>
  <si>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</si>
  <si>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</si>
  <si>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</si>
  <si>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План на 2024 год  (руб.)</t>
  </si>
  <si>
    <t>182 1 01 02010 01 0000 110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</si>
  <si>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ввиде дивидентов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</si>
  <si>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</si>
  <si>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</si>
  <si>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</si>
  <si>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</si>
  <si>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182 1 06 06043 10 0000 110</t>
  </si>
  <si>
    <t xml:space="preserve">Земельный налог с физических лиц, обладающих земельным участком, расположенным в границах сельских поселений </t>
  </si>
  <si>
    <t>280 2 02 49999 10 0000 150</t>
  </si>
  <si>
    <t xml:space="preserve">Прочие межбюджетные трансферты, передаваемые бюджетам сельских поселений </t>
  </si>
  <si>
    <t>21.12.2023 г. № 125</t>
  </si>
  <si>
    <t>21.12.2023  г. № 125</t>
  </si>
  <si>
    <t xml:space="preserve">         сельского поселения Песочное</t>
  </si>
  <si>
    <t xml:space="preserve">         к решению Муниципального Совета</t>
  </si>
  <si>
    <t>21.12.2023  г. №125</t>
  </si>
  <si>
    <t xml:space="preserve">                                                                                                                                                                               21.12.2023  г. № 125</t>
  </si>
  <si>
    <t>21.12.2023г. № 125</t>
  </si>
  <si>
    <t>280 0 02 25497 10 0000 150</t>
  </si>
  <si>
    <t>Субсидии бюджетам сельских поселений на реализацию  мероприятий по обеспечению жильем молодых семей</t>
  </si>
  <si>
    <t>10</t>
  </si>
  <si>
    <t>10 04</t>
  </si>
  <si>
    <t>Социальная политика</t>
  </si>
  <si>
    <t>Охрана семьи и детства</t>
  </si>
  <si>
    <t>11</t>
  </si>
  <si>
    <t>13</t>
  </si>
  <si>
    <t>12</t>
  </si>
  <si>
    <t>Реализация мероприятий по возмещению части затрат организациям и индивидуальным предпринимателям, занимающимся доставкой товаров в малонаселенные и (или)отдалённые  населённые пункты за счёт средств  бюджета поселения</t>
  </si>
  <si>
    <t>Реализация мероприятий по возмещению части затрат организациям и индивидуальным предпринимателям, занимающимся доставкой товаров в малонаселенные и (или)отдалённые  населённые пункты за счёт средств областного бюджета</t>
  </si>
  <si>
    <t xml:space="preserve">Межбюджетные трансферты бюджету района из бюджета поселения на осуществление организационных мероприятий в рамках предоставления субсидии организациям и индивидуальным предпринимателям, занимающимся доставкой товаров в отдалённые сельские населённые пункты </t>
  </si>
  <si>
    <t>Муниципальная программа "Обеспечение доступным и комфортным жильём населения сельского поселения Песочное Рыбинского муниципального района"</t>
  </si>
  <si>
    <t>05 0 00 00000</t>
  </si>
  <si>
    <t>Мероприятия по оказанию государственной поддержки молодым семьям в улучшении жилищных условий</t>
  </si>
  <si>
    <t>05 2 00 00000</t>
  </si>
  <si>
    <t>Государственная поддержка молодых семей в приобретении (строительстве) жилья</t>
  </si>
  <si>
    <t>05 2 00 L4970</t>
  </si>
  <si>
    <t>Социальное обеспечение и иные выплаты населению</t>
  </si>
  <si>
    <t xml:space="preserve">Реализация мероприятий по возмещению части затрат организациям и индивидуальным предпринимателям, занимающимся доставкой товаров в малонаселенные и (или)отдалённые  населённые пункты за счёт средств  областного бюджета </t>
  </si>
  <si>
    <t>280 2 02 19999 10 0000 150</t>
  </si>
  <si>
    <t>Прочие дотации бюджетам сельских поселений</t>
  </si>
  <si>
    <t>280 2 02 25497 10 0000 150</t>
  </si>
  <si>
    <t>Субсидии бюджетам сельских поселений на реализацию мероприятий по обеспечению жильем молодых семей</t>
  </si>
  <si>
    <t>Ликвидация чрезвычайных ситуаций</t>
  </si>
  <si>
    <t>09 1 00 20150</t>
  </si>
  <si>
    <t>18 1 00 00000</t>
  </si>
  <si>
    <t>280 202 25497 10 0000 150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</si>
</sst>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3">
    <xf numFmtId="0" fontId="0" fillId="0" borderId="0" xfId="0"/>
    <xf numFmtId="4" fontId="0" fillId="0" borderId="0" xfId="0" applyNumberForma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Border="1"/>
    <xf numFmtId="4" fontId="0" fillId="0" borderId="0" xfId="0" applyNumberForma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 applyAlignment="1">
      <alignment horizontal="center" vertical="center"/>
    </xf>
    <xf numFmtId="4" fontId="0" fillId="0" borderId="0" xfId="0" applyNumberFormat="1" applyBorder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4" fontId="10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4" fontId="9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2" borderId="0" xfId="0" applyFont="1" applyFill="1" applyBorder="1" applyAlignment="1">
      <alignment vertical="center" wrapText="1"/>
    </xf>
    <xf numFmtId="4" fontId="9" fillId="2" borderId="0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0" xfId="0" applyFont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0" xfId="0" applyFont="1" applyAlignment="1"/>
    <xf numFmtId="4" fontId="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3" fillId="0" borderId="0" xfId="0" applyFont="1" applyAlignment="1"/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13" fillId="0" borderId="0" xfId="0" applyFont="1"/>
    <xf numFmtId="0" fontId="14" fillId="0" borderId="0" xfId="0" applyFont="1"/>
    <xf numFmtId="0" fontId="14" fillId="0" borderId="0" xfId="0" applyFont="1" applyAlignment="1"/>
    <xf numFmtId="0" fontId="0" fillId="0" borderId="0" xfId="0" applyAlignment="1"/>
    <xf numFmtId="0" fontId="1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justify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left" vertical="center"/>
    </xf>
    <xf numFmtId="4" fontId="5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14" fontId="3" fillId="0" borderId="0" xfId="0" applyNumberFormat="1" applyFont="1"/>
    <xf numFmtId="4" fontId="5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Fill="1"/>
    <xf numFmtId="0" fontId="3" fillId="0" borderId="1" xfId="0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3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2" fontId="6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31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5" fillId="0" borderId="0" xfId="0" applyFont="1" applyAlignment="1">
      <alignment horizontal="center" vertical="center" shrinkToFit="1"/>
    </xf>
    <xf numFmtId="0" fontId="3" fillId="0" borderId="30" xfId="0" applyFont="1" applyFill="1" applyBorder="1" applyAlignment="1">
      <alignment vertical="center" wrapText="1"/>
    </xf>
    <xf numFmtId="0" fontId="3" fillId="0" borderId="0" xfId="0" applyFont="1" applyFill="1"/>
    <xf numFmtId="4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sad/Desktop/&#1053;&#1072;&#1090;&#1072;&#1096;&#1072;%20&#1071;/&#1056;&#1077;&#1096;&#1077;&#1085;&#1080;&#1103;%20&#1089;&#1086;&#1074;&#1077;&#1090;&#1072;%20,%20&#1073;&#1102;&#1076;&#1078;&#1077;&#1090;&#1099;/&#1056;&#1077;&#1096;&#1077;&#1085;&#1080;&#1103;%202024/&#1052;&#1072;&#1088;&#1090;%202024/141%20-%2001%20&#1084;&#1072;&#1088;&#1090;&#1072;%20%2024%20-%20&#1054;%20&#1074;&#1085;&#1077;&#1089;&#1077;&#1085;&#1080;&#1080;%20&#1080;&#1079;&#1084;&#1077;&#1085;&#1077;&#1085;&#1080;&#1081;%20&#1074;%20&#1056;&#1077;&#1096;&#1077;&#1085;&#1080;&#1077;%20&#8470;125%20&#1086;&#1090;%2021.12.2023&#1075;%20&#1054;%20%20&#1073;&#1102;&#1076;&#1078;&#1077;&#1090;&#1077;%20&#1089;&#1077;&#1083;&#1100;&#1089;&#1082;&#1086;&#1075;&#1086;%20&#1087;&#1086;&#1089;&#1077;&#1083;&#1077;&#1085;&#1080;&#1103;%20&#1055;&#1077;&#1089;&#1086;&#1095;&#1085;&#1086;&#1077;%20&#1085;&#1072;%202024-2026%20&#1075;&#1086;&#1076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sad/Desktop/&#1053;&#1072;&#1090;&#1072;&#1096;&#1072;%20&#1071;/&#1056;&#1077;&#1096;&#1077;&#1085;&#1080;&#1103;%20&#1089;&#1086;&#1074;&#1077;&#1090;&#1072;%20,%20&#1073;&#1102;&#1076;&#1078;&#1077;&#1090;&#1099;/&#1056;&#1077;&#1096;&#1077;&#1085;&#1080;&#1103;%202024/&#1052;&#1072;&#1088;&#1090;%202024/25%20&#1084;&#1072;&#1088;&#1090;&#1072;/148%20-%2025%20&#1084;&#1072;&#1088;&#1090;&#1072;%20%2024%20-%20&#1054;%20&#1074;&#1085;&#1077;&#1089;&#1077;&#1085;&#1080;&#1080;%20&#1080;&#1079;&#1084;&#1077;&#1085;&#1077;&#1085;&#1080;&#1081;%20&#1074;%20&#1056;&#1077;&#1096;&#1077;&#1085;&#1080;&#1077;%20&#8470;125%20&#1086;&#1090;%2021.12.2023&#1075;%20&#1087;&#1088;&#1080;&#1083;&#1086;&#1078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2. Доходы 2024"/>
      <sheetName val="Прил 3. Доходы 2025,2026"/>
      <sheetName val="Прил 4. Расх по разд 2024"/>
      <sheetName val="Прил 5. Расх по разд 2025,2026"/>
      <sheetName val="Прил 6.Расх по цел.стат 2024"/>
      <sheetName val="Прил 7.Расх по цел.стат 2025,26"/>
      <sheetName val="Прил 9 Ведомст струк 23,24,25"/>
      <sheetName val="Прил 10. Источники 2023"/>
      <sheetName val="Прил 11. Источники 2024,2025"/>
      <sheetName val="Прил 12 Тран от др.бюдж "/>
      <sheetName val="Прил 13.Транс бюдж мун.р-а "/>
    </sheetNames>
    <sheetDataSet>
      <sheetData sheetId="0" refreshError="1"/>
      <sheetData sheetId="1" refreshError="1"/>
      <sheetData sheetId="2">
        <row r="17">
          <cell r="B17" t="str">
    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. Доходы 2024"/>
      <sheetName val="Прил 2. Расх по разд 2024"/>
      <sheetName val="Прил 3.Расх по цел.стат 2024"/>
      <sheetName val="Прил 4 Ведомст струк 23,24,25"/>
      <sheetName val="Прил 5. Источники 2023"/>
      <sheetName val="Прил 6 Тран от др.бюдж "/>
      <sheetName val="Прил 7.Транс бюдж мун.р-а "/>
    </sheetNames>
    <sheetDataSet>
      <sheetData sheetId="0">
        <row r="36">
          <cell r="A36" t="str">
            <v>280 2 02 25555 10 0000 150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8"/>
  <sheetViews>
    <sheetView zoomScaleNormal="100" workbookViewId="0">
      <selection activeCell="C10" sqref="C10"/>
    </sheetView>
  </sheetViews>
  <sheetFormatPr defaultRowHeight="15" x14ac:dyDescent="0.25"/>
  <cols>
    <col min="2" max="2" width="29.28515625" bestFit="1" customWidth="1"/>
    <col min="3" max="3" width="35" bestFit="1" customWidth="1"/>
    <col min="4" max="4" width="9" customWidth="1"/>
    <col min="5" max="5" width="9.140625" customWidth="1"/>
    <col min="6" max="6" width="10.42578125" customWidth="1"/>
  </cols>
  <sheetData>
    <row r="1" spans="2:8" ht="15.75" x14ac:dyDescent="0.25">
      <c r="B1" s="2"/>
      <c r="D1" s="20"/>
      <c r="E1" s="49"/>
      <c r="F1" s="49"/>
      <c r="G1" s="20" t="s">
        <v>194</v>
      </c>
      <c r="H1" s="20"/>
    </row>
    <row r="2" spans="2:8" x14ac:dyDescent="0.25">
      <c r="B2" s="5"/>
      <c r="D2" s="20"/>
      <c r="E2" s="49"/>
      <c r="F2" s="49"/>
      <c r="G2" s="20" t="s">
        <v>28</v>
      </c>
      <c r="H2" s="20"/>
    </row>
    <row r="3" spans="2:8" x14ac:dyDescent="0.25">
      <c r="B3" s="5"/>
      <c r="D3" s="20"/>
      <c r="E3" s="49"/>
      <c r="F3" s="49"/>
      <c r="G3" s="20" t="s">
        <v>29</v>
      </c>
      <c r="H3" s="20"/>
    </row>
    <row r="4" spans="2:8" x14ac:dyDescent="0.25">
      <c r="B4" s="10"/>
      <c r="D4" s="20"/>
      <c r="E4" s="110"/>
      <c r="F4" s="110"/>
      <c r="G4" s="20" t="s">
        <v>316</v>
      </c>
      <c r="H4" s="20"/>
    </row>
    <row r="5" spans="2:8" ht="15.75" x14ac:dyDescent="0.25">
      <c r="B5" s="11"/>
    </row>
    <row r="6" spans="2:8" ht="66" customHeight="1" thickBot="1" x14ac:dyDescent="0.3">
      <c r="B6" s="165" t="s">
        <v>196</v>
      </c>
      <c r="C6" s="166"/>
      <c r="D6" s="166"/>
      <c r="E6" s="12"/>
    </row>
    <row r="7" spans="2:8" ht="66" customHeight="1" thickBot="1" x14ac:dyDescent="0.3">
      <c r="B7" s="168" t="s">
        <v>73</v>
      </c>
      <c r="C7" s="170" t="s">
        <v>183</v>
      </c>
      <c r="D7" s="50">
        <v>2024</v>
      </c>
      <c r="E7" s="51">
        <v>2025</v>
      </c>
      <c r="F7" s="52">
        <v>2026</v>
      </c>
    </row>
    <row r="8" spans="2:8" ht="51" customHeight="1" thickBot="1" x14ac:dyDescent="0.3">
      <c r="B8" s="169"/>
      <c r="C8" s="171"/>
      <c r="D8" s="172" t="s">
        <v>195</v>
      </c>
      <c r="E8" s="173"/>
      <c r="F8" s="174"/>
    </row>
    <row r="9" spans="2:8" ht="65.25" customHeight="1" x14ac:dyDescent="0.25">
      <c r="B9" s="53" t="s">
        <v>184</v>
      </c>
      <c r="C9" s="54" t="s">
        <v>185</v>
      </c>
      <c r="D9" s="54">
        <v>100</v>
      </c>
      <c r="E9" s="54">
        <v>100</v>
      </c>
      <c r="F9" s="55">
        <v>100</v>
      </c>
    </row>
    <row r="10" spans="2:8" ht="66.75" customHeight="1" x14ac:dyDescent="0.25">
      <c r="B10" s="56" t="s">
        <v>186</v>
      </c>
      <c r="C10" s="57" t="s">
        <v>187</v>
      </c>
      <c r="D10" s="57">
        <v>100</v>
      </c>
      <c r="E10" s="57">
        <v>100</v>
      </c>
      <c r="F10" s="58">
        <v>100</v>
      </c>
    </row>
    <row r="11" spans="2:8" ht="110.25" x14ac:dyDescent="0.25">
      <c r="B11" s="56" t="s">
        <v>188</v>
      </c>
      <c r="C11" s="57" t="s">
        <v>189</v>
      </c>
      <c r="D11" s="57">
        <v>100</v>
      </c>
      <c r="E11" s="57">
        <v>100</v>
      </c>
      <c r="F11" s="58">
        <v>100</v>
      </c>
    </row>
    <row r="12" spans="2:8" ht="55.5" customHeight="1" x14ac:dyDescent="0.25">
      <c r="B12" s="56" t="s">
        <v>190</v>
      </c>
      <c r="C12" s="57" t="s">
        <v>191</v>
      </c>
      <c r="D12" s="57">
        <v>100</v>
      </c>
      <c r="E12" s="57">
        <v>100</v>
      </c>
      <c r="F12" s="58">
        <v>100</v>
      </c>
    </row>
    <row r="13" spans="2:8" ht="48" thickBot="1" x14ac:dyDescent="0.3">
      <c r="B13" s="59" t="s">
        <v>192</v>
      </c>
      <c r="C13" s="60" t="s">
        <v>193</v>
      </c>
      <c r="D13" s="60">
        <v>100</v>
      </c>
      <c r="E13" s="60">
        <v>100</v>
      </c>
      <c r="F13" s="61">
        <v>100</v>
      </c>
    </row>
    <row r="14" spans="2:8" ht="48.75" customHeight="1" x14ac:dyDescent="0.25">
      <c r="B14" s="7"/>
      <c r="E14" s="12"/>
    </row>
    <row r="15" spans="2:8" ht="52.5" customHeight="1" x14ac:dyDescent="0.25">
      <c r="B15" s="39"/>
      <c r="C15" s="39"/>
      <c r="D15" s="40"/>
      <c r="E15" s="12"/>
    </row>
    <row r="16" spans="2:8" ht="24.75" customHeight="1" x14ac:dyDescent="0.25">
      <c r="B16" s="37"/>
      <c r="C16" s="37"/>
      <c r="D16" s="38"/>
      <c r="E16" s="12"/>
    </row>
    <row r="17" spans="2:5" ht="81" customHeight="1" x14ac:dyDescent="0.25">
      <c r="B17" s="39"/>
      <c r="C17" s="41"/>
      <c r="D17" s="40"/>
      <c r="E17" s="12"/>
    </row>
    <row r="18" spans="2:5" x14ac:dyDescent="0.25">
      <c r="B18" s="37"/>
      <c r="C18" s="37"/>
      <c r="D18" s="38"/>
      <c r="E18" s="12"/>
    </row>
    <row r="19" spans="2:5" ht="76.5" customHeight="1" x14ac:dyDescent="0.25">
      <c r="B19" s="39"/>
      <c r="C19" s="39"/>
      <c r="D19" s="40"/>
      <c r="E19" s="12"/>
    </row>
    <row r="20" spans="2:5" ht="87.75" customHeight="1" x14ac:dyDescent="0.25">
      <c r="B20" s="39"/>
      <c r="C20" s="39"/>
      <c r="D20" s="40"/>
      <c r="E20" s="12"/>
    </row>
    <row r="21" spans="2:5" x14ac:dyDescent="0.25">
      <c r="B21" s="37"/>
      <c r="C21" s="37"/>
      <c r="D21" s="38"/>
      <c r="E21" s="12"/>
    </row>
    <row r="22" spans="2:5" ht="35.25" customHeight="1" x14ac:dyDescent="0.25">
      <c r="B22" s="37"/>
      <c r="C22" s="37"/>
      <c r="D22" s="38"/>
      <c r="E22" s="12"/>
    </row>
    <row r="23" spans="2:5" ht="29.25" customHeight="1" x14ac:dyDescent="0.25">
      <c r="B23" s="39"/>
      <c r="C23" s="39"/>
      <c r="D23" s="40"/>
      <c r="E23" s="12"/>
    </row>
    <row r="24" spans="2:5" ht="78.75" customHeight="1" x14ac:dyDescent="0.25">
      <c r="B24" s="42"/>
      <c r="C24" s="42"/>
      <c r="D24" s="40"/>
      <c r="E24" s="12"/>
    </row>
    <row r="25" spans="2:5" ht="46.5" customHeight="1" x14ac:dyDescent="0.25">
      <c r="B25" s="39"/>
      <c r="C25" s="39"/>
      <c r="D25" s="43"/>
      <c r="E25" s="12"/>
    </row>
    <row r="26" spans="2:5" ht="77.25" customHeight="1" x14ac:dyDescent="0.25">
      <c r="B26" s="39"/>
      <c r="C26" s="42"/>
      <c r="D26" s="40"/>
      <c r="E26" s="12"/>
    </row>
    <row r="27" spans="2:5" x14ac:dyDescent="0.25">
      <c r="B27" s="167"/>
      <c r="C27" s="167"/>
      <c r="D27" s="38"/>
      <c r="E27" s="12"/>
    </row>
    <row r="28" spans="2:5" ht="15.75" x14ac:dyDescent="0.25">
      <c r="B28" s="36"/>
      <c r="C28" s="15"/>
      <c r="D28" s="15"/>
    </row>
  </sheetData>
  <mergeCells count="5">
    <mergeCell ref="B6:D6"/>
    <mergeCell ref="B27:C27"/>
    <mergeCell ref="B7:B8"/>
    <mergeCell ref="C7:C8"/>
    <mergeCell ref="D8:F8"/>
  </mergeCells>
  <pageMargins left="0.70866141732283472" right="0.31496062992125984" top="0.55118110236220474" bottom="0.55118110236220474" header="0.31496062992125984" footer="0.31496062992125984"/>
  <pageSetup paperSize="9" scale="8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D15" sqref="D15"/>
    </sheetView>
  </sheetViews>
  <sheetFormatPr defaultRowHeight="15" x14ac:dyDescent="0.25"/>
  <cols>
    <col min="2" max="2" width="39.7109375" customWidth="1"/>
    <col min="3" max="3" width="36.7109375" customWidth="1"/>
    <col min="4" max="4" width="17.28515625" customWidth="1"/>
  </cols>
  <sheetData>
    <row r="1" spans="1:8" x14ac:dyDescent="0.25">
      <c r="D1" s="20"/>
      <c r="E1" s="20" t="s">
        <v>219</v>
      </c>
    </row>
    <row r="2" spans="1:8" x14ac:dyDescent="0.25">
      <c r="D2" s="49" t="s">
        <v>28</v>
      </c>
      <c r="E2" s="49"/>
    </row>
    <row r="3" spans="1:8" x14ac:dyDescent="0.25">
      <c r="D3" s="49" t="s">
        <v>29</v>
      </c>
      <c r="E3" s="49"/>
    </row>
    <row r="4" spans="1:8" ht="15.75" x14ac:dyDescent="0.25">
      <c r="D4" s="13"/>
      <c r="E4" s="109" t="s">
        <v>317</v>
      </c>
    </row>
    <row r="5" spans="1:8" x14ac:dyDescent="0.25">
      <c r="A5" s="201"/>
      <c r="B5" s="201"/>
      <c r="C5" s="201"/>
      <c r="D5" s="201"/>
      <c r="E5" s="201"/>
      <c r="F5" s="201"/>
      <c r="G5" s="201"/>
      <c r="H5" s="201"/>
    </row>
    <row r="6" spans="1:8" ht="15.75" customHeight="1" x14ac:dyDescent="0.25">
      <c r="A6" s="201"/>
      <c r="B6" s="201"/>
      <c r="C6" s="201"/>
      <c r="D6" s="201"/>
      <c r="E6" s="201"/>
      <c r="F6" s="201"/>
      <c r="G6" s="201"/>
      <c r="H6" s="201"/>
    </row>
    <row r="7" spans="1:8" ht="15.75" x14ac:dyDescent="0.25">
      <c r="A7" s="8"/>
      <c r="B7" s="201" t="s">
        <v>213</v>
      </c>
      <c r="C7" s="201"/>
      <c r="D7" s="201"/>
      <c r="E7" s="201"/>
    </row>
    <row r="8" spans="1:8" ht="45.75" customHeight="1" x14ac:dyDescent="0.25">
      <c r="A8" s="201" t="s">
        <v>267</v>
      </c>
      <c r="B8" s="201"/>
      <c r="C8" s="201"/>
      <c r="D8" s="201"/>
      <c r="E8" s="8"/>
    </row>
    <row r="9" spans="1:8" ht="15.75" customHeight="1" x14ac:dyDescent="0.25">
      <c r="B9" s="203" t="s">
        <v>73</v>
      </c>
      <c r="C9" s="203" t="s">
        <v>214</v>
      </c>
      <c r="D9" s="203" t="s">
        <v>218</v>
      </c>
    </row>
    <row r="10" spans="1:8" x14ac:dyDescent="0.25">
      <c r="B10" s="203"/>
      <c r="C10" s="203"/>
      <c r="D10" s="203"/>
    </row>
    <row r="11" spans="1:8" ht="15.75" x14ac:dyDescent="0.25">
      <c r="B11" s="57">
        <v>1</v>
      </c>
      <c r="C11" s="57">
        <v>2</v>
      </c>
      <c r="D11" s="57">
        <v>3</v>
      </c>
    </row>
    <row r="12" spans="1:8" ht="63.75" customHeight="1" x14ac:dyDescent="0.25">
      <c r="B12" s="70" t="s">
        <v>302</v>
      </c>
      <c r="C12" s="57" t="s">
        <v>215</v>
      </c>
      <c r="D12" s="68">
        <v>0</v>
      </c>
    </row>
    <row r="13" spans="1:8" ht="36" customHeight="1" x14ac:dyDescent="0.25">
      <c r="B13" s="70" t="s">
        <v>303</v>
      </c>
      <c r="C13" s="69" t="s">
        <v>216</v>
      </c>
      <c r="D13" s="68">
        <v>22896329</v>
      </c>
    </row>
    <row r="14" spans="1:8" ht="46.5" customHeight="1" x14ac:dyDescent="0.25">
      <c r="B14" s="70" t="s">
        <v>304</v>
      </c>
      <c r="C14" s="69" t="s">
        <v>217</v>
      </c>
      <c r="D14" s="68">
        <v>22896329</v>
      </c>
    </row>
  </sheetData>
  <mergeCells count="6">
    <mergeCell ref="A5:H6"/>
    <mergeCell ref="B7:E7"/>
    <mergeCell ref="A8:D8"/>
    <mergeCell ref="C9:C10"/>
    <mergeCell ref="D9:D10"/>
    <mergeCell ref="B9:B10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E16" sqref="E16"/>
    </sheetView>
  </sheetViews>
  <sheetFormatPr defaultRowHeight="15" x14ac:dyDescent="0.25"/>
  <cols>
    <col min="2" max="2" width="39.7109375" customWidth="1"/>
    <col min="3" max="3" width="36.7109375" customWidth="1"/>
    <col min="4" max="5" width="17.28515625" customWidth="1"/>
  </cols>
  <sheetData>
    <row r="1" spans="1:8" x14ac:dyDescent="0.25">
      <c r="D1" s="20"/>
      <c r="E1" s="20" t="s">
        <v>220</v>
      </c>
    </row>
    <row r="2" spans="1:8" x14ac:dyDescent="0.25">
      <c r="D2" s="71" t="s">
        <v>319</v>
      </c>
      <c r="E2" s="71"/>
    </row>
    <row r="3" spans="1:8" x14ac:dyDescent="0.25">
      <c r="D3" s="49" t="s">
        <v>318</v>
      </c>
      <c r="E3" s="49"/>
    </row>
    <row r="4" spans="1:8" ht="15.75" x14ac:dyDescent="0.25">
      <c r="D4" s="13"/>
      <c r="E4" s="109" t="s">
        <v>317</v>
      </c>
    </row>
    <row r="5" spans="1:8" x14ac:dyDescent="0.25">
      <c r="A5" s="201"/>
      <c r="B5" s="201"/>
      <c r="C5" s="201"/>
      <c r="D5" s="201"/>
      <c r="E5" s="201"/>
      <c r="F5" s="201"/>
      <c r="G5" s="201"/>
      <c r="H5" s="201"/>
    </row>
    <row r="6" spans="1:8" ht="15.75" customHeight="1" x14ac:dyDescent="0.25">
      <c r="A6" s="201"/>
      <c r="B6" s="201"/>
      <c r="C6" s="201"/>
      <c r="D6" s="201"/>
      <c r="E6" s="201"/>
      <c r="F6" s="201"/>
      <c r="G6" s="201"/>
      <c r="H6" s="201"/>
    </row>
    <row r="7" spans="1:8" ht="15.75" x14ac:dyDescent="0.25">
      <c r="A7" s="8"/>
      <c r="B7" s="201" t="s">
        <v>213</v>
      </c>
      <c r="C7" s="201"/>
      <c r="D7" s="201"/>
      <c r="E7" s="201"/>
    </row>
    <row r="8" spans="1:8" ht="45.75" customHeight="1" x14ac:dyDescent="0.25">
      <c r="A8" s="201" t="s">
        <v>268</v>
      </c>
      <c r="B8" s="201"/>
      <c r="C8" s="201"/>
      <c r="D8" s="201"/>
      <c r="E8" s="8"/>
    </row>
    <row r="9" spans="1:8" ht="15.75" customHeight="1" x14ac:dyDescent="0.25">
      <c r="B9" s="203" t="s">
        <v>73</v>
      </c>
      <c r="C9" s="203" t="s">
        <v>214</v>
      </c>
      <c r="D9" s="208" t="s">
        <v>211</v>
      </c>
      <c r="E9" s="209"/>
    </row>
    <row r="10" spans="1:8" ht="15.75" customHeight="1" x14ac:dyDescent="0.25">
      <c r="B10" s="203"/>
      <c r="C10" s="203"/>
      <c r="D10" s="210"/>
      <c r="E10" s="211"/>
    </row>
    <row r="11" spans="1:8" ht="15" customHeight="1" x14ac:dyDescent="0.25">
      <c r="B11" s="203"/>
      <c r="C11" s="203"/>
      <c r="D11" s="9">
        <v>2025</v>
      </c>
      <c r="E11" s="9">
        <v>2026</v>
      </c>
    </row>
    <row r="12" spans="1:8" ht="15.75" x14ac:dyDescent="0.25">
      <c r="B12" s="57">
        <v>1</v>
      </c>
      <c r="C12" s="57">
        <v>2</v>
      </c>
      <c r="D12" s="57">
        <v>3</v>
      </c>
      <c r="E12" s="57">
        <v>3</v>
      </c>
    </row>
    <row r="13" spans="1:8" ht="63.75" customHeight="1" x14ac:dyDescent="0.25">
      <c r="B13" s="70" t="s">
        <v>302</v>
      </c>
      <c r="C13" s="57" t="s">
        <v>215</v>
      </c>
      <c r="D13" s="68">
        <v>0</v>
      </c>
      <c r="E13" s="68">
        <v>0</v>
      </c>
    </row>
    <row r="14" spans="1:8" ht="42.75" customHeight="1" x14ac:dyDescent="0.25">
      <c r="B14" s="70" t="s">
        <v>303</v>
      </c>
      <c r="C14" s="69" t="s">
        <v>216</v>
      </c>
      <c r="D14" s="68">
        <v>7319841</v>
      </c>
      <c r="E14" s="68">
        <v>3874739</v>
      </c>
    </row>
    <row r="15" spans="1:8" ht="47.25" customHeight="1" x14ac:dyDescent="0.25">
      <c r="B15" s="70" t="s">
        <v>304</v>
      </c>
      <c r="C15" s="69" t="s">
        <v>217</v>
      </c>
      <c r="D15" s="68">
        <v>7319841</v>
      </c>
      <c r="E15" s="68">
        <v>3874739</v>
      </c>
    </row>
  </sheetData>
  <mergeCells count="6">
    <mergeCell ref="A5:H6"/>
    <mergeCell ref="B7:E7"/>
    <mergeCell ref="A8:D8"/>
    <mergeCell ref="B9:B11"/>
    <mergeCell ref="C9:C11"/>
    <mergeCell ref="D9:E10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C13" sqref="C13"/>
    </sheetView>
  </sheetViews>
  <sheetFormatPr defaultRowHeight="15" x14ac:dyDescent="0.25"/>
  <cols>
    <col min="1" max="1" width="26.140625" customWidth="1"/>
    <col min="2" max="2" width="53.140625" customWidth="1"/>
    <col min="3" max="3" width="17.85546875" customWidth="1"/>
    <col min="4" max="4" width="15.7109375" customWidth="1"/>
    <col min="5" max="5" width="17.42578125" customWidth="1"/>
    <col min="8" max="8" width="10" customWidth="1"/>
  </cols>
  <sheetData>
    <row r="1" spans="1:11" x14ac:dyDescent="0.25">
      <c r="C1" s="215" t="s">
        <v>221</v>
      </c>
      <c r="D1" s="215"/>
      <c r="E1" s="215"/>
      <c r="F1" s="215"/>
    </row>
    <row r="2" spans="1:11" x14ac:dyDescent="0.25">
      <c r="B2" s="215" t="s">
        <v>28</v>
      </c>
      <c r="C2" s="215"/>
      <c r="D2" s="215"/>
      <c r="E2" s="215"/>
      <c r="F2" s="215"/>
    </row>
    <row r="3" spans="1:11" x14ac:dyDescent="0.25">
      <c r="B3" s="215" t="s">
        <v>29</v>
      </c>
      <c r="C3" s="215"/>
      <c r="D3" s="215"/>
      <c r="E3" s="215"/>
      <c r="F3" s="215"/>
    </row>
    <row r="4" spans="1:11" x14ac:dyDescent="0.25">
      <c r="B4" s="215" t="s">
        <v>320</v>
      </c>
      <c r="C4" s="215"/>
      <c r="D4" s="215"/>
      <c r="E4" s="215"/>
      <c r="F4" s="215"/>
    </row>
    <row r="5" spans="1:11" ht="49.5" customHeight="1" x14ac:dyDescent="0.25">
      <c r="A5" s="177" t="s">
        <v>269</v>
      </c>
      <c r="B5" s="177"/>
      <c r="C5" s="177"/>
      <c r="D5" s="177"/>
      <c r="E5" s="177"/>
      <c r="F5" s="177"/>
      <c r="H5" s="4"/>
      <c r="I5" s="4"/>
      <c r="J5" s="4"/>
      <c r="K5" s="4"/>
    </row>
    <row r="6" spans="1:11" ht="15.75" x14ac:dyDescent="0.25">
      <c r="B6" s="4"/>
      <c r="C6" s="4"/>
      <c r="D6" s="4"/>
      <c r="E6" s="4"/>
      <c r="F6" s="14"/>
    </row>
    <row r="7" spans="1:11" ht="28.5" customHeight="1" x14ac:dyDescent="0.25">
      <c r="A7" s="192" t="s">
        <v>0</v>
      </c>
      <c r="B7" s="192" t="s">
        <v>1</v>
      </c>
      <c r="C7" s="212" t="s">
        <v>163</v>
      </c>
      <c r="D7" s="213"/>
      <c r="E7" s="214"/>
    </row>
    <row r="8" spans="1:11" x14ac:dyDescent="0.25">
      <c r="A8" s="193"/>
      <c r="B8" s="193"/>
      <c r="C8" s="144">
        <v>2024</v>
      </c>
      <c r="D8" s="144">
        <v>2025</v>
      </c>
      <c r="E8" s="144">
        <v>2026</v>
      </c>
    </row>
    <row r="9" spans="1:11" ht="65.25" customHeight="1" x14ac:dyDescent="0.25">
      <c r="A9" s="158" t="s">
        <v>25</v>
      </c>
      <c r="B9" s="143" t="s">
        <v>301</v>
      </c>
      <c r="C9" s="27">
        <v>355290</v>
      </c>
      <c r="D9" s="27">
        <v>390171</v>
      </c>
      <c r="E9" s="27">
        <v>425644</v>
      </c>
    </row>
    <row r="10" spans="1:11" ht="54" customHeight="1" x14ac:dyDescent="0.25">
      <c r="A10" s="158" t="s">
        <v>164</v>
      </c>
      <c r="B10" s="143" t="s">
        <v>300</v>
      </c>
      <c r="C10" s="27">
        <v>9103000</v>
      </c>
      <c r="D10" s="27">
        <v>3788000</v>
      </c>
      <c r="E10" s="27">
        <v>265000</v>
      </c>
    </row>
    <row r="11" spans="1:11" ht="54" customHeight="1" x14ac:dyDescent="0.25">
      <c r="A11" s="158" t="s">
        <v>343</v>
      </c>
      <c r="B11" s="143" t="s">
        <v>344</v>
      </c>
      <c r="C11" s="27">
        <v>2801480</v>
      </c>
      <c r="D11" s="27">
        <v>0</v>
      </c>
      <c r="E11" s="27">
        <v>0</v>
      </c>
    </row>
    <row r="12" spans="1:11" ht="54" customHeight="1" x14ac:dyDescent="0.25">
      <c r="A12" s="158" t="s">
        <v>350</v>
      </c>
      <c r="B12" s="143" t="s">
        <v>346</v>
      </c>
      <c r="C12" s="27">
        <v>610801</v>
      </c>
      <c r="D12" s="27">
        <v>660952</v>
      </c>
      <c r="E12" s="27">
        <v>664727</v>
      </c>
    </row>
    <row r="13" spans="1:11" ht="54" customHeight="1" x14ac:dyDescent="0.25">
      <c r="A13" s="158" t="str">
        <f>'[2]Прил 1. Доходы 2024'!$A$36</f>
        <v>280 2 02 25555 10 0000 150</v>
      </c>
      <c r="B13" s="143" t="s">
        <v>231</v>
      </c>
      <c r="C13" s="27">
        <v>7291667</v>
      </c>
      <c r="D13" s="27">
        <v>0</v>
      </c>
      <c r="E13" s="27">
        <v>0</v>
      </c>
    </row>
    <row r="14" spans="1:11" ht="78" customHeight="1" x14ac:dyDescent="0.25">
      <c r="A14" s="158" t="s">
        <v>26</v>
      </c>
      <c r="B14" s="143" t="s">
        <v>299</v>
      </c>
      <c r="C14" s="27">
        <v>75641</v>
      </c>
      <c r="D14" s="27">
        <v>32691</v>
      </c>
      <c r="E14" s="27">
        <v>32691</v>
      </c>
    </row>
    <row r="15" spans="1:11" ht="75" customHeight="1" x14ac:dyDescent="0.25">
      <c r="A15" s="158" t="s">
        <v>259</v>
      </c>
      <c r="B15" s="143" t="s">
        <v>260</v>
      </c>
      <c r="C15" s="27">
        <v>96450</v>
      </c>
      <c r="D15" s="27">
        <v>37877</v>
      </c>
      <c r="E15" s="27">
        <v>37877</v>
      </c>
    </row>
    <row r="16" spans="1:11" x14ac:dyDescent="0.25">
      <c r="A16" s="144"/>
      <c r="B16" s="146" t="s">
        <v>165</v>
      </c>
      <c r="C16" s="34">
        <f>SUM(C9:C15)</f>
        <v>20334329</v>
      </c>
      <c r="D16" s="34">
        <f>SUM(D9:D15)</f>
        <v>4909691</v>
      </c>
      <c r="E16" s="34">
        <f>SUM(E9:E15)</f>
        <v>1425939</v>
      </c>
    </row>
  </sheetData>
  <mergeCells count="8">
    <mergeCell ref="A7:A8"/>
    <mergeCell ref="B7:B8"/>
    <mergeCell ref="C7:E7"/>
    <mergeCell ref="C1:F1"/>
    <mergeCell ref="B2:F2"/>
    <mergeCell ref="B3:F3"/>
    <mergeCell ref="B4:F4"/>
    <mergeCell ref="A5:F5"/>
  </mergeCells>
  <pageMargins left="0.70866141732283472" right="0.31496062992125984" top="0.55118110236220474" bottom="0.55118110236220474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zoomScaleNormal="100" workbookViewId="0">
      <selection activeCell="C13" sqref="C13"/>
    </sheetView>
  </sheetViews>
  <sheetFormatPr defaultRowHeight="15" x14ac:dyDescent="0.25"/>
  <cols>
    <col min="1" max="1" width="26.5703125" customWidth="1"/>
    <col min="2" max="2" width="82.140625" customWidth="1"/>
    <col min="3" max="3" width="15.7109375" customWidth="1"/>
    <col min="4" max="4" width="14.5703125" customWidth="1"/>
    <col min="5" max="5" width="15.5703125" customWidth="1"/>
  </cols>
  <sheetData>
    <row r="1" spans="1:6" x14ac:dyDescent="0.25">
      <c r="C1" s="215" t="s">
        <v>222</v>
      </c>
      <c r="D1" s="215"/>
      <c r="E1" s="215"/>
    </row>
    <row r="2" spans="1:6" ht="15" customHeight="1" x14ac:dyDescent="0.25">
      <c r="A2" s="5"/>
      <c r="B2" s="215" t="s">
        <v>28</v>
      </c>
      <c r="C2" s="215"/>
      <c r="D2" s="215"/>
      <c r="E2" s="215"/>
    </row>
    <row r="3" spans="1:6" ht="12" customHeight="1" x14ac:dyDescent="0.25">
      <c r="A3" s="5"/>
      <c r="B3" s="215" t="s">
        <v>29</v>
      </c>
      <c r="C3" s="215"/>
      <c r="D3" s="215"/>
      <c r="E3" s="215"/>
    </row>
    <row r="4" spans="1:6" x14ac:dyDescent="0.25">
      <c r="A4" s="10"/>
      <c r="B4" s="216" t="s">
        <v>321</v>
      </c>
      <c r="C4" s="216"/>
      <c r="D4" s="216"/>
      <c r="E4" s="216"/>
      <c r="F4" s="216"/>
    </row>
    <row r="5" spans="1:6" ht="63" customHeight="1" x14ac:dyDescent="0.25">
      <c r="A5" s="177" t="s">
        <v>270</v>
      </c>
      <c r="B5" s="177"/>
      <c r="C5" s="177"/>
      <c r="D5" s="177"/>
      <c r="E5" s="177"/>
    </row>
    <row r="6" spans="1:6" x14ac:dyDescent="0.25">
      <c r="A6" s="10"/>
      <c r="B6" s="10"/>
      <c r="C6" s="5"/>
    </row>
    <row r="7" spans="1:6" ht="42.75" customHeight="1" x14ac:dyDescent="0.25">
      <c r="A7" s="200" t="s">
        <v>166</v>
      </c>
      <c r="B7" s="200"/>
      <c r="C7" s="200"/>
      <c r="D7" s="200"/>
      <c r="E7" s="200"/>
    </row>
    <row r="8" spans="1:6" ht="18" customHeight="1" x14ac:dyDescent="0.25">
      <c r="A8" s="114" t="s">
        <v>30</v>
      </c>
      <c r="B8" s="114" t="s">
        <v>73</v>
      </c>
      <c r="C8" s="114">
        <v>2024</v>
      </c>
      <c r="D8" s="114">
        <v>2025</v>
      </c>
      <c r="E8" s="114">
        <v>2026</v>
      </c>
    </row>
    <row r="9" spans="1:6" ht="33.75" customHeight="1" x14ac:dyDescent="0.25">
      <c r="A9" s="117">
        <v>120</v>
      </c>
      <c r="B9" s="115" t="s">
        <v>167</v>
      </c>
      <c r="C9" s="27">
        <v>109946.64</v>
      </c>
      <c r="D9" s="27">
        <v>0</v>
      </c>
      <c r="E9" s="27">
        <v>0</v>
      </c>
    </row>
    <row r="10" spans="1:6" ht="15.75" x14ac:dyDescent="0.25">
      <c r="A10" s="117">
        <v>127</v>
      </c>
      <c r="B10" s="115" t="s">
        <v>168</v>
      </c>
      <c r="C10" s="27">
        <v>194563</v>
      </c>
      <c r="D10" s="27">
        <v>0</v>
      </c>
      <c r="E10" s="27">
        <v>0</v>
      </c>
    </row>
    <row r="11" spans="1:6" ht="21" customHeight="1" x14ac:dyDescent="0.25">
      <c r="A11" s="117">
        <v>130</v>
      </c>
      <c r="B11" s="115" t="s">
        <v>169</v>
      </c>
      <c r="C11" s="139">
        <v>217682</v>
      </c>
      <c r="D11" s="27">
        <v>0</v>
      </c>
      <c r="E11" s="27">
        <v>0</v>
      </c>
    </row>
    <row r="12" spans="1:6" ht="21" customHeight="1" x14ac:dyDescent="0.25">
      <c r="A12" s="117">
        <v>140</v>
      </c>
      <c r="B12" s="115" t="s">
        <v>170</v>
      </c>
      <c r="C12" s="139">
        <v>7483398</v>
      </c>
      <c r="D12" s="27">
        <v>0</v>
      </c>
      <c r="E12" s="27">
        <v>0</v>
      </c>
    </row>
    <row r="13" spans="1:6" ht="21" customHeight="1" x14ac:dyDescent="0.25">
      <c r="A13" s="117">
        <v>195</v>
      </c>
      <c r="B13" s="115" t="s">
        <v>171</v>
      </c>
      <c r="C13" s="139">
        <v>40000</v>
      </c>
      <c r="D13" s="27">
        <v>0</v>
      </c>
      <c r="E13" s="27">
        <v>0</v>
      </c>
    </row>
    <row r="14" spans="1:6" ht="21" customHeight="1" x14ac:dyDescent="0.25">
      <c r="A14" s="117"/>
      <c r="B14" s="116" t="s">
        <v>165</v>
      </c>
      <c r="C14" s="34">
        <f>C9+C10+C11+C12+C13</f>
        <v>8045589.6399999997</v>
      </c>
      <c r="D14" s="34">
        <f t="shared" ref="D14:E14" si="0">D9+D10+D11+D12+D13</f>
        <v>0</v>
      </c>
      <c r="E14" s="34">
        <f t="shared" si="0"/>
        <v>0</v>
      </c>
    </row>
    <row r="15" spans="1:6" ht="21" customHeight="1" x14ac:dyDescent="0.25">
      <c r="A15" s="13"/>
    </row>
    <row r="16" spans="1:6" ht="21" customHeight="1" x14ac:dyDescent="0.25">
      <c r="A16" s="15"/>
      <c r="B16" s="15"/>
      <c r="C16" s="16"/>
    </row>
    <row r="17" spans="1:3" ht="21" customHeight="1" x14ac:dyDescent="0.25">
      <c r="A17" s="15"/>
      <c r="B17" s="15"/>
      <c r="C17" s="16"/>
    </row>
    <row r="18" spans="1:3" ht="21" customHeight="1" x14ac:dyDescent="0.25">
      <c r="A18" s="15"/>
      <c r="B18" s="15"/>
      <c r="C18" s="16"/>
    </row>
    <row r="19" spans="1:3" ht="21" customHeight="1" x14ac:dyDescent="0.25">
      <c r="A19" s="17"/>
      <c r="B19" s="17"/>
      <c r="C19" s="18"/>
    </row>
    <row r="20" spans="1:3" ht="21" customHeight="1" x14ac:dyDescent="0.25">
      <c r="A20" s="15"/>
      <c r="B20" s="15"/>
      <c r="C20" s="16"/>
    </row>
    <row r="21" spans="1:3" ht="21" customHeight="1" x14ac:dyDescent="0.25">
      <c r="A21" s="17"/>
      <c r="B21" s="17"/>
      <c r="C21" s="18"/>
    </row>
    <row r="22" spans="1:3" ht="21" customHeight="1" x14ac:dyDescent="0.25">
      <c r="A22" s="15"/>
      <c r="B22" s="15"/>
      <c r="C22" s="16"/>
    </row>
    <row r="23" spans="1:3" ht="21" customHeight="1" x14ac:dyDescent="0.25">
      <c r="A23" s="15"/>
      <c r="B23" s="15"/>
      <c r="C23" s="16"/>
    </row>
    <row r="24" spans="1:3" ht="21" customHeight="1" x14ac:dyDescent="0.25">
      <c r="A24" s="17"/>
      <c r="B24" s="17"/>
      <c r="C24" s="18"/>
    </row>
    <row r="25" spans="1:3" ht="21" customHeight="1" x14ac:dyDescent="0.25">
      <c r="A25" s="15"/>
      <c r="B25" s="15"/>
      <c r="C25" s="16"/>
    </row>
    <row r="26" spans="1:3" ht="21" customHeight="1" x14ac:dyDescent="0.25">
      <c r="A26" s="17"/>
      <c r="B26" s="17"/>
      <c r="C26" s="18"/>
    </row>
    <row r="27" spans="1:3" ht="21" customHeight="1" x14ac:dyDescent="0.25">
      <c r="A27" s="15"/>
      <c r="B27" s="15"/>
      <c r="C27" s="16"/>
    </row>
    <row r="28" spans="1:3" ht="21" customHeight="1" x14ac:dyDescent="0.25">
      <c r="A28" s="15"/>
      <c r="B28" s="15"/>
      <c r="C28" s="16"/>
    </row>
    <row r="29" spans="1:3" ht="21" customHeight="1" x14ac:dyDescent="0.25">
      <c r="A29" s="17"/>
      <c r="B29" s="17"/>
      <c r="C29" s="18"/>
    </row>
    <row r="30" spans="1:3" ht="21" customHeight="1" x14ac:dyDescent="0.25">
      <c r="A30" s="15"/>
      <c r="B30" s="15"/>
      <c r="C30" s="16"/>
    </row>
    <row r="31" spans="1:3" ht="21" customHeight="1" x14ac:dyDescent="0.25">
      <c r="A31" s="15"/>
      <c r="B31" s="15"/>
      <c r="C31" s="16"/>
    </row>
    <row r="32" spans="1:3" ht="21" customHeight="1" x14ac:dyDescent="0.25">
      <c r="A32" s="15"/>
      <c r="B32" s="15"/>
      <c r="C32" s="16"/>
    </row>
    <row r="33" spans="1:3" ht="21" customHeight="1" x14ac:dyDescent="0.25">
      <c r="A33" s="15"/>
      <c r="B33" s="15"/>
      <c r="C33" s="16"/>
    </row>
    <row r="34" spans="1:3" ht="21" customHeight="1" x14ac:dyDescent="0.25">
      <c r="A34" s="15"/>
      <c r="B34" s="15"/>
      <c r="C34" s="16"/>
    </row>
    <row r="35" spans="1:3" x14ac:dyDescent="0.25">
      <c r="A35" s="15"/>
      <c r="B35" s="15"/>
      <c r="C35" s="19"/>
    </row>
    <row r="36" spans="1:3" x14ac:dyDescent="0.25">
      <c r="A36" s="15"/>
      <c r="B36" s="15"/>
      <c r="C36" s="15"/>
    </row>
    <row r="37" spans="1:3" x14ac:dyDescent="0.25">
      <c r="C37" s="1"/>
    </row>
  </sheetData>
  <mergeCells count="6">
    <mergeCell ref="A7:E7"/>
    <mergeCell ref="C1:E1"/>
    <mergeCell ref="B2:E2"/>
    <mergeCell ref="B3:E3"/>
    <mergeCell ref="A5:E5"/>
    <mergeCell ref="B4:F4"/>
  </mergeCells>
  <pageMargins left="0.70866141732283472" right="0.31496062992125984" top="0.55118110236220474" bottom="0.55118110236220474" header="0.31496062992125984" footer="0.31496062992125984"/>
  <pageSetup paperSize="9" scale="8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zoomScaleNormal="100" workbookViewId="0">
      <selection activeCell="H13" sqref="H13"/>
    </sheetView>
  </sheetViews>
  <sheetFormatPr defaultRowHeight="15" x14ac:dyDescent="0.25"/>
  <cols>
    <col min="1" max="1" width="4.140625" customWidth="1"/>
    <col min="9" max="9" width="9.140625" customWidth="1"/>
    <col min="11" max="11" width="10.140625" customWidth="1"/>
  </cols>
  <sheetData>
    <row r="1" spans="1:21" x14ac:dyDescent="0.25">
      <c r="I1" s="215" t="s">
        <v>298</v>
      </c>
      <c r="J1" s="215"/>
      <c r="K1" s="215"/>
      <c r="L1" s="77"/>
      <c r="M1" s="77"/>
      <c r="N1" s="77"/>
    </row>
    <row r="2" spans="1:21" x14ac:dyDescent="0.25">
      <c r="G2" s="77"/>
      <c r="H2" s="215" t="s">
        <v>28</v>
      </c>
      <c r="I2" s="215"/>
      <c r="J2" s="215"/>
      <c r="K2" s="215"/>
      <c r="L2" s="77"/>
      <c r="M2" s="77"/>
      <c r="N2" s="77"/>
    </row>
    <row r="3" spans="1:21" x14ac:dyDescent="0.25">
      <c r="G3" s="77"/>
      <c r="H3" s="215" t="s">
        <v>29</v>
      </c>
      <c r="I3" s="215"/>
      <c r="J3" s="215"/>
      <c r="K3" s="215"/>
      <c r="L3" s="77"/>
      <c r="M3" s="77"/>
      <c r="N3" s="77"/>
      <c r="S3" s="215"/>
      <c r="T3" s="215"/>
      <c r="U3" s="215"/>
    </row>
    <row r="4" spans="1:21" x14ac:dyDescent="0.25">
      <c r="G4" s="10"/>
      <c r="H4" s="10"/>
      <c r="I4" s="215" t="s">
        <v>322</v>
      </c>
      <c r="J4" s="215"/>
      <c r="K4" s="215"/>
      <c r="L4" s="215"/>
      <c r="M4" s="215"/>
      <c r="N4" s="215"/>
      <c r="R4" s="215"/>
      <c r="S4" s="215"/>
      <c r="T4" s="215"/>
      <c r="U4" s="215"/>
    </row>
    <row r="5" spans="1:21" x14ac:dyDescent="0.25">
      <c r="K5" s="10"/>
      <c r="L5" s="77"/>
      <c r="M5" s="77"/>
      <c r="N5" s="77"/>
      <c r="R5" s="215"/>
      <c r="S5" s="215"/>
      <c r="T5" s="215"/>
      <c r="U5" s="215"/>
    </row>
    <row r="6" spans="1:21" x14ac:dyDescent="0.25">
      <c r="K6" s="10"/>
      <c r="L6" s="77"/>
      <c r="M6" s="77"/>
      <c r="N6" s="77"/>
      <c r="R6" s="10"/>
      <c r="S6" s="215"/>
      <c r="T6" s="215"/>
      <c r="U6" s="215"/>
    </row>
    <row r="7" spans="1:21" x14ac:dyDescent="0.25">
      <c r="K7" s="10"/>
      <c r="L7" s="77"/>
      <c r="M7" s="77"/>
      <c r="N7" s="77"/>
    </row>
    <row r="8" spans="1:21" ht="18.75" x14ac:dyDescent="0.3">
      <c r="A8" s="80" t="s">
        <v>236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79"/>
      <c r="N8" s="79"/>
    </row>
    <row r="9" spans="1:21" ht="18.75" x14ac:dyDescent="0.3">
      <c r="A9" s="81"/>
      <c r="B9" s="80" t="s">
        <v>271</v>
      </c>
      <c r="C9" s="81"/>
      <c r="D9" s="81"/>
      <c r="E9" s="81"/>
      <c r="F9" s="81"/>
      <c r="G9" s="81"/>
      <c r="H9" s="81"/>
      <c r="I9" s="81"/>
      <c r="J9" s="81"/>
      <c r="K9" s="81"/>
      <c r="L9" s="81"/>
    </row>
    <row r="12" spans="1:21" ht="19.5" customHeight="1" x14ac:dyDescent="0.25"/>
    <row r="13" spans="1:21" ht="20.25" customHeight="1" x14ac:dyDescent="0.3">
      <c r="A13" s="78" t="s">
        <v>237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</row>
    <row r="14" spans="1:21" ht="20.25" customHeight="1" x14ac:dyDescent="0.3">
      <c r="A14" s="78" t="s">
        <v>272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21" ht="25.5" customHeight="1" x14ac:dyDescent="0.3">
      <c r="A15" s="78" t="s">
        <v>232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21" ht="25.5" customHeight="1" x14ac:dyDescent="0.3">
      <c r="A16" s="78" t="s">
        <v>273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8" ht="18.75" x14ac:dyDescent="0.3">
      <c r="A17" s="78" t="s">
        <v>274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8" ht="18.75" x14ac:dyDescent="0.3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8" ht="18.75" x14ac:dyDescent="0.3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6" spans="1:18" x14ac:dyDescent="0.25">
      <c r="L26" s="215"/>
      <c r="M26" s="215"/>
      <c r="N26" s="215"/>
      <c r="P26" s="215"/>
      <c r="Q26" s="215"/>
      <c r="R26" s="215"/>
    </row>
    <row r="27" spans="1:18" x14ac:dyDescent="0.25">
      <c r="K27" s="215"/>
      <c r="L27" s="215"/>
      <c r="M27" s="215"/>
      <c r="N27" s="215"/>
      <c r="O27" s="215"/>
      <c r="P27" s="215"/>
      <c r="Q27" s="215"/>
      <c r="R27" s="215"/>
    </row>
    <row r="28" spans="1:18" x14ac:dyDescent="0.25">
      <c r="K28" s="215"/>
      <c r="L28" s="215"/>
      <c r="M28" s="215"/>
      <c r="N28" s="215"/>
      <c r="O28" s="215"/>
      <c r="P28" s="215"/>
      <c r="Q28" s="215"/>
      <c r="R28" s="215"/>
    </row>
    <row r="29" spans="1:18" x14ac:dyDescent="0.25">
      <c r="K29" s="10"/>
      <c r="L29" s="215"/>
      <c r="M29" s="215"/>
      <c r="N29" s="215"/>
      <c r="O29" s="10"/>
      <c r="P29" s="215"/>
      <c r="Q29" s="215"/>
      <c r="R29" s="215"/>
    </row>
  </sheetData>
  <mergeCells count="17">
    <mergeCell ref="I1:K1"/>
    <mergeCell ref="S3:U3"/>
    <mergeCell ref="R4:U4"/>
    <mergeCell ref="R5:U5"/>
    <mergeCell ref="S6:U6"/>
    <mergeCell ref="L26:N26"/>
    <mergeCell ref="P26:R26"/>
    <mergeCell ref="L4:N4"/>
    <mergeCell ref="H2:K2"/>
    <mergeCell ref="H3:K3"/>
    <mergeCell ref="I4:K4"/>
    <mergeCell ref="L29:N29"/>
    <mergeCell ref="P29:R29"/>
    <mergeCell ref="K27:N27"/>
    <mergeCell ref="O27:R27"/>
    <mergeCell ref="K28:N28"/>
    <mergeCell ref="O28:R28"/>
  </mergeCells>
  <pageMargins left="0.25" right="0.25" top="0.75" bottom="0.75" header="0.3" footer="0.3"/>
  <pageSetup paperSize="9" scale="69" orientation="portrait" verticalDpi="0" r:id="rId1"/>
  <colBreaks count="1" manualBreakCount="1">
    <brk id="1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zoomScaleNormal="100" workbookViewId="0">
      <selection activeCell="E14" sqref="E14"/>
    </sheetView>
  </sheetViews>
  <sheetFormatPr defaultRowHeight="15" x14ac:dyDescent="0.25"/>
  <cols>
    <col min="1" max="1" width="20.28515625" customWidth="1"/>
    <col min="2" max="2" width="10.42578125" customWidth="1"/>
    <col min="3" max="3" width="12.140625" customWidth="1"/>
    <col min="4" max="4" width="11.7109375" customWidth="1"/>
    <col min="5" max="5" width="13.140625" customWidth="1"/>
    <col min="6" max="6" width="12.7109375" customWidth="1"/>
    <col min="7" max="7" width="17" customWidth="1"/>
    <col min="8" max="8" width="21.28515625" customWidth="1"/>
    <col min="9" max="9" width="12.28515625" customWidth="1"/>
    <col min="10" max="10" width="13.5703125" customWidth="1"/>
  </cols>
  <sheetData>
    <row r="1" spans="1:18" x14ac:dyDescent="0.25">
      <c r="E1" s="215" t="s">
        <v>297</v>
      </c>
      <c r="F1" s="215"/>
      <c r="G1" s="215"/>
      <c r="L1" s="215"/>
      <c r="M1" s="215"/>
      <c r="N1" s="215"/>
    </row>
    <row r="2" spans="1:18" x14ac:dyDescent="0.25">
      <c r="D2" s="215" t="s">
        <v>28</v>
      </c>
      <c r="E2" s="215"/>
      <c r="F2" s="215"/>
      <c r="G2" s="215"/>
      <c r="K2" s="215"/>
      <c r="L2" s="215"/>
      <c r="M2" s="215"/>
      <c r="N2" s="215"/>
    </row>
    <row r="3" spans="1:18" x14ac:dyDescent="0.25">
      <c r="D3" s="215" t="s">
        <v>29</v>
      </c>
      <c r="E3" s="215"/>
      <c r="F3" s="215"/>
      <c r="G3" s="215"/>
      <c r="K3" s="215"/>
      <c r="L3" s="215"/>
      <c r="M3" s="215"/>
      <c r="N3" s="215"/>
    </row>
    <row r="4" spans="1:18" x14ac:dyDescent="0.25">
      <c r="D4" s="10"/>
      <c r="E4" s="215" t="s">
        <v>316</v>
      </c>
      <c r="F4" s="215"/>
      <c r="G4" s="215"/>
      <c r="K4" s="10"/>
      <c r="L4" s="215"/>
      <c r="M4" s="215"/>
      <c r="N4" s="215"/>
    </row>
    <row r="5" spans="1:18" x14ac:dyDescent="0.25">
      <c r="D5" s="10"/>
      <c r="E5" s="84"/>
      <c r="F5" s="84"/>
      <c r="G5" s="84"/>
      <c r="K5" s="10"/>
      <c r="L5" s="77"/>
      <c r="M5" s="77"/>
      <c r="N5" s="77"/>
    </row>
    <row r="6" spans="1:18" ht="15.75" x14ac:dyDescent="0.25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20"/>
    </row>
    <row r="7" spans="1:18" ht="18.75" x14ac:dyDescent="0.25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20"/>
    </row>
    <row r="8" spans="1:18" ht="18.75" x14ac:dyDescent="0.25">
      <c r="A8" s="218" t="s">
        <v>233</v>
      </c>
      <c r="B8" s="218"/>
      <c r="C8" s="218"/>
      <c r="D8" s="218"/>
      <c r="E8" s="218"/>
      <c r="F8" s="218"/>
      <c r="G8" s="218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220"/>
    </row>
    <row r="9" spans="1:18" ht="18.75" x14ac:dyDescent="0.25">
      <c r="A9" s="221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82"/>
    </row>
    <row r="10" spans="1:18" ht="18.75" x14ac:dyDescent="0.25">
      <c r="A10" s="228" t="s">
        <v>277</v>
      </c>
      <c r="B10" s="228"/>
      <c r="C10" s="228"/>
      <c r="D10" s="228"/>
      <c r="E10" s="228"/>
      <c r="F10" s="228"/>
      <c r="G10" s="228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82"/>
    </row>
    <row r="11" spans="1:18" ht="18.75" x14ac:dyDescent="0.25">
      <c r="A11" s="228" t="s">
        <v>278</v>
      </c>
      <c r="B11" s="228"/>
      <c r="C11" s="228"/>
      <c r="D11" s="228"/>
      <c r="E11" s="228"/>
      <c r="F11" s="228"/>
      <c r="G11" s="228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82"/>
    </row>
    <row r="12" spans="1:18" ht="16.5" thickBot="1" x14ac:dyDescent="0.3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5"/>
    </row>
    <row r="13" spans="1:18" ht="16.5" customHeight="1" thickBot="1" x14ac:dyDescent="0.3">
      <c r="A13" s="222" t="s">
        <v>234</v>
      </c>
      <c r="B13" s="224" t="s">
        <v>275</v>
      </c>
      <c r="C13" s="225"/>
      <c r="D13" s="226" t="s">
        <v>245</v>
      </c>
      <c r="E13" s="227"/>
      <c r="F13" s="226" t="s">
        <v>276</v>
      </c>
      <c r="G13" s="227"/>
      <c r="H13" s="97"/>
      <c r="I13" s="97"/>
      <c r="J13" s="97"/>
      <c r="K13" s="97"/>
      <c r="L13" s="97"/>
      <c r="M13" s="97"/>
      <c r="N13" s="97"/>
      <c r="O13" s="92"/>
    </row>
    <row r="14" spans="1:18" ht="73.5" customHeight="1" thickBot="1" x14ac:dyDescent="0.3">
      <c r="A14" s="223"/>
      <c r="B14" s="106" t="s">
        <v>238</v>
      </c>
      <c r="C14" s="106" t="s">
        <v>239</v>
      </c>
      <c r="D14" s="106" t="s">
        <v>238</v>
      </c>
      <c r="E14" s="106" t="s">
        <v>239</v>
      </c>
      <c r="F14" s="106" t="s">
        <v>238</v>
      </c>
      <c r="G14" s="106" t="s">
        <v>239</v>
      </c>
      <c r="H14" s="97"/>
      <c r="I14" s="97"/>
      <c r="J14" s="97"/>
      <c r="K14" s="97"/>
      <c r="L14" s="97"/>
      <c r="M14" s="97"/>
      <c r="N14" s="97"/>
      <c r="O14" s="92"/>
    </row>
    <row r="15" spans="1:18" ht="88.5" customHeight="1" thickBot="1" x14ac:dyDescent="0.3">
      <c r="A15" s="91" t="s">
        <v>240</v>
      </c>
      <c r="B15" s="90">
        <v>0</v>
      </c>
      <c r="C15" s="90">
        <v>0</v>
      </c>
      <c r="D15" s="90">
        <v>0</v>
      </c>
      <c r="E15" s="90">
        <v>0</v>
      </c>
      <c r="F15" s="90">
        <v>0</v>
      </c>
      <c r="G15" s="90">
        <v>0</v>
      </c>
      <c r="H15" s="93"/>
      <c r="I15" s="93"/>
      <c r="J15" s="93"/>
      <c r="K15" s="93"/>
      <c r="L15" s="98"/>
      <c r="M15" s="98"/>
      <c r="N15" s="98"/>
      <c r="O15" s="94"/>
    </row>
    <row r="16" spans="1:18" ht="16.5" thickBot="1" x14ac:dyDescent="0.3">
      <c r="A16" s="91" t="s">
        <v>241</v>
      </c>
      <c r="B16" s="90">
        <v>0</v>
      </c>
      <c r="C16" s="90">
        <v>0</v>
      </c>
      <c r="D16" s="90">
        <v>0</v>
      </c>
      <c r="E16" s="90">
        <v>0</v>
      </c>
      <c r="F16" s="90">
        <v>0</v>
      </c>
      <c r="G16" s="90">
        <v>0</v>
      </c>
      <c r="H16" s="99"/>
      <c r="I16" s="99"/>
      <c r="J16" s="99"/>
      <c r="K16" s="99"/>
      <c r="L16" s="100"/>
      <c r="M16" s="100"/>
      <c r="N16" s="100"/>
      <c r="O16" s="92"/>
    </row>
    <row r="17" spans="1:18" ht="25.5" customHeight="1" thickBot="1" x14ac:dyDescent="0.3">
      <c r="A17" s="91" t="s">
        <v>235</v>
      </c>
      <c r="B17" s="90">
        <v>0</v>
      </c>
      <c r="C17" s="90">
        <v>0</v>
      </c>
      <c r="D17" s="90">
        <v>0</v>
      </c>
      <c r="E17" s="90">
        <v>0</v>
      </c>
      <c r="F17" s="90">
        <v>0</v>
      </c>
      <c r="G17" s="90">
        <v>0</v>
      </c>
      <c r="H17" s="101"/>
      <c r="I17" s="101"/>
      <c r="J17" s="101"/>
      <c r="K17" s="101"/>
      <c r="L17" s="101"/>
      <c r="M17" s="101"/>
      <c r="N17" s="101"/>
      <c r="O17" s="94"/>
    </row>
    <row r="18" spans="1:18" ht="32.25" thickBot="1" x14ac:dyDescent="0.3">
      <c r="A18" s="91" t="s">
        <v>242</v>
      </c>
      <c r="B18" s="90">
        <v>0</v>
      </c>
      <c r="C18" s="90">
        <v>0</v>
      </c>
      <c r="D18" s="90">
        <v>0</v>
      </c>
      <c r="E18" s="90">
        <v>0</v>
      </c>
      <c r="F18" s="90">
        <v>0</v>
      </c>
      <c r="G18" s="90">
        <v>0</v>
      </c>
      <c r="H18" s="100"/>
      <c r="I18" s="100"/>
      <c r="J18" s="100"/>
      <c r="K18" s="100"/>
      <c r="L18" s="100"/>
      <c r="M18" s="100"/>
      <c r="N18" s="100"/>
      <c r="O18" s="94"/>
    </row>
    <row r="19" spans="1:18" ht="16.5" thickBot="1" x14ac:dyDescent="0.3">
      <c r="A19" s="91" t="s">
        <v>241</v>
      </c>
      <c r="B19" s="90">
        <v>0</v>
      </c>
      <c r="C19" s="90">
        <v>0</v>
      </c>
      <c r="D19" s="90">
        <v>0</v>
      </c>
      <c r="E19" s="90">
        <v>0</v>
      </c>
      <c r="F19" s="90">
        <v>0</v>
      </c>
      <c r="G19" s="90">
        <v>0</v>
      </c>
      <c r="H19" s="100"/>
      <c r="I19" s="100"/>
      <c r="J19" s="100"/>
      <c r="K19" s="100"/>
      <c r="L19" s="100"/>
      <c r="M19" s="100"/>
      <c r="N19" s="100"/>
      <c r="O19" s="94"/>
    </row>
    <row r="20" spans="1:18" ht="15" customHeight="1" thickBot="1" x14ac:dyDescent="0.3">
      <c r="A20" s="91" t="s">
        <v>235</v>
      </c>
      <c r="B20" s="90">
        <v>0</v>
      </c>
      <c r="C20" s="90">
        <v>0</v>
      </c>
      <c r="D20" s="90">
        <v>0</v>
      </c>
      <c r="E20" s="90">
        <v>0</v>
      </c>
      <c r="F20" s="90">
        <v>0</v>
      </c>
      <c r="G20" s="90">
        <v>0</v>
      </c>
      <c r="H20" s="102"/>
      <c r="I20" s="102"/>
      <c r="J20" s="102"/>
      <c r="K20" s="102"/>
      <c r="L20" s="102"/>
      <c r="M20" s="102"/>
      <c r="N20" s="102"/>
      <c r="O20" s="92"/>
    </row>
    <row r="21" spans="1:18" ht="15" customHeight="1" thickBot="1" x14ac:dyDescent="0.3">
      <c r="A21" s="91" t="s">
        <v>243</v>
      </c>
      <c r="B21" s="90">
        <v>0</v>
      </c>
      <c r="C21" s="90">
        <v>0</v>
      </c>
      <c r="D21" s="90">
        <v>0</v>
      </c>
      <c r="E21" s="90">
        <v>0</v>
      </c>
      <c r="F21" s="90">
        <v>0</v>
      </c>
      <c r="G21" s="90">
        <v>0</v>
      </c>
      <c r="H21" s="102"/>
      <c r="I21" s="102"/>
      <c r="J21" s="102"/>
      <c r="K21" s="102"/>
      <c r="L21" s="102"/>
      <c r="M21" s="102"/>
      <c r="N21" s="102"/>
      <c r="O21" s="92"/>
    </row>
    <row r="22" spans="1:18" ht="16.5" thickBot="1" x14ac:dyDescent="0.3">
      <c r="A22" s="91" t="s">
        <v>241</v>
      </c>
      <c r="B22" s="90">
        <v>0</v>
      </c>
      <c r="C22" s="90">
        <v>0</v>
      </c>
      <c r="D22" s="90">
        <v>0</v>
      </c>
      <c r="E22" s="90">
        <v>0</v>
      </c>
      <c r="F22" s="90">
        <v>0</v>
      </c>
      <c r="G22" s="90">
        <v>0</v>
      </c>
      <c r="H22" s="103"/>
      <c r="I22" s="103"/>
      <c r="J22" s="103"/>
      <c r="K22" s="103"/>
      <c r="L22" s="103"/>
      <c r="M22" s="103"/>
      <c r="N22" s="103"/>
      <c r="O22" s="92"/>
    </row>
    <row r="23" spans="1:18" ht="16.5" thickBot="1" x14ac:dyDescent="0.3">
      <c r="A23" s="91" t="s">
        <v>235</v>
      </c>
      <c r="B23" s="90">
        <v>0</v>
      </c>
      <c r="C23" s="90">
        <v>0</v>
      </c>
      <c r="D23" s="90">
        <v>0</v>
      </c>
      <c r="E23" s="90">
        <v>0</v>
      </c>
      <c r="F23" s="90">
        <v>0</v>
      </c>
      <c r="G23" s="90">
        <v>0</v>
      </c>
      <c r="H23" s="88"/>
      <c r="I23" s="88"/>
      <c r="J23" s="88"/>
      <c r="K23" s="98"/>
      <c r="L23" s="98"/>
      <c r="M23" s="98"/>
      <c r="N23" s="92"/>
      <c r="O23" s="92"/>
    </row>
    <row r="24" spans="1:18" ht="37.5" customHeight="1" thickBot="1" x14ac:dyDescent="0.3">
      <c r="A24" s="91" t="s">
        <v>244</v>
      </c>
      <c r="B24" s="90">
        <v>0</v>
      </c>
      <c r="C24" s="90">
        <v>0</v>
      </c>
      <c r="D24" s="90">
        <v>0</v>
      </c>
      <c r="E24" s="90">
        <v>0</v>
      </c>
      <c r="F24" s="90">
        <v>0</v>
      </c>
      <c r="G24" s="90">
        <v>0</v>
      </c>
      <c r="H24" s="99"/>
      <c r="I24" s="99"/>
      <c r="J24" s="99"/>
      <c r="K24" s="99"/>
      <c r="L24" s="99"/>
      <c r="M24" s="99"/>
      <c r="N24" s="99"/>
      <c r="O24" s="92"/>
    </row>
    <row r="25" spans="1:18" ht="25.5" customHeight="1" thickBot="1" x14ac:dyDescent="0.3">
      <c r="A25" s="91" t="s">
        <v>241</v>
      </c>
      <c r="B25" s="90">
        <v>0</v>
      </c>
      <c r="C25" s="90">
        <v>0</v>
      </c>
      <c r="D25" s="90">
        <v>0</v>
      </c>
      <c r="E25" s="90">
        <v>0</v>
      </c>
      <c r="F25" s="90">
        <v>0</v>
      </c>
      <c r="G25" s="90">
        <v>0</v>
      </c>
      <c r="H25" s="99"/>
      <c r="I25" s="99"/>
      <c r="J25" s="99"/>
      <c r="K25" s="99"/>
      <c r="L25" s="99"/>
      <c r="M25" s="99"/>
      <c r="N25" s="99"/>
      <c r="O25" s="92"/>
    </row>
    <row r="26" spans="1:18" ht="30" customHeight="1" thickBot="1" x14ac:dyDescent="0.3">
      <c r="A26" s="91" t="s">
        <v>235</v>
      </c>
      <c r="B26" s="90">
        <v>0</v>
      </c>
      <c r="C26" s="90">
        <v>0</v>
      </c>
      <c r="D26" s="90">
        <v>0</v>
      </c>
      <c r="E26" s="90">
        <v>0</v>
      </c>
      <c r="F26" s="90">
        <v>0</v>
      </c>
      <c r="G26" s="90">
        <v>0</v>
      </c>
      <c r="H26" s="104"/>
      <c r="I26" s="104"/>
      <c r="J26" s="104"/>
      <c r="K26" s="104"/>
      <c r="L26" s="104"/>
      <c r="M26" s="104"/>
      <c r="N26" s="104"/>
      <c r="O26" s="92"/>
    </row>
    <row r="27" spans="1:18" x14ac:dyDescent="0.25">
      <c r="A27" s="39"/>
      <c r="B27" s="39"/>
      <c r="C27" s="39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92"/>
    </row>
    <row r="28" spans="1:18" ht="44.25" customHeight="1" x14ac:dyDescent="0.25">
      <c r="A28" s="217" t="s">
        <v>279</v>
      </c>
      <c r="B28" s="217"/>
      <c r="C28" s="217"/>
      <c r="D28" s="217"/>
      <c r="E28" s="217"/>
      <c r="F28" s="217"/>
      <c r="G28" s="217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92"/>
    </row>
    <row r="29" spans="1:18" x14ac:dyDescent="0.25">
      <c r="A29" s="39"/>
      <c r="B29" s="39"/>
      <c r="C29" s="39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92"/>
    </row>
    <row r="30" spans="1:18" x14ac:dyDescent="0.25">
      <c r="A30" s="37"/>
      <c r="B30" s="37"/>
      <c r="C30" s="37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92"/>
    </row>
    <row r="31" spans="1:18" ht="15.75" x14ac:dyDescent="0.25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92"/>
    </row>
    <row r="32" spans="1:18" x14ac:dyDescent="0.25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</row>
    <row r="33" spans="1:18" ht="15.75" x14ac:dyDescent="0.25">
      <c r="A33" s="15"/>
      <c r="B33" s="15"/>
      <c r="C33" s="15"/>
      <c r="D33" s="15"/>
      <c r="E33" s="96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5.75" x14ac:dyDescent="0.25">
      <c r="A34" s="15"/>
      <c r="B34" s="15"/>
      <c r="C34" s="15"/>
      <c r="D34" s="15"/>
      <c r="E34" s="96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5.75" x14ac:dyDescent="0.25">
      <c r="A35" s="96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5.75" x14ac:dyDescent="0.25">
      <c r="A36" s="36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x14ac:dyDescent="0.25">
      <c r="A37" s="87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5.75" x14ac:dyDescent="0.25">
      <c r="A38" s="88"/>
      <c r="B38" s="88"/>
      <c r="C38" s="88"/>
      <c r="D38" s="8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5.75" x14ac:dyDescent="0.25">
      <c r="A39" s="88"/>
      <c r="B39" s="88"/>
      <c r="C39" s="88"/>
      <c r="D39" s="88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5.75" x14ac:dyDescent="0.25">
      <c r="A40" s="8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5.75" x14ac:dyDescent="0.25">
      <c r="A41" s="89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5.75" x14ac:dyDescent="0.25">
      <c r="A42" s="89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</sheetData>
  <mergeCells count="20">
    <mergeCell ref="R6:R8"/>
    <mergeCell ref="A9:Q9"/>
    <mergeCell ref="A13:A14"/>
    <mergeCell ref="B13:C13"/>
    <mergeCell ref="D13:E13"/>
    <mergeCell ref="F13:G13"/>
    <mergeCell ref="A8:G8"/>
    <mergeCell ref="A10:G10"/>
    <mergeCell ref="A11:G11"/>
    <mergeCell ref="A28:G28"/>
    <mergeCell ref="E1:G1"/>
    <mergeCell ref="D2:G2"/>
    <mergeCell ref="D3:G3"/>
    <mergeCell ref="E4:G4"/>
    <mergeCell ref="A7:Q7"/>
    <mergeCell ref="L1:N1"/>
    <mergeCell ref="K2:N2"/>
    <mergeCell ref="K3:N3"/>
    <mergeCell ref="L4:N4"/>
    <mergeCell ref="A6:Q6"/>
  </mergeCells>
  <pageMargins left="0.7" right="0.7" top="0.75" bottom="0.75" header="0.3" footer="0.3"/>
  <pageSetup paperSize="9" scale="89" fitToHeight="0" orientation="portrait" verticalDpi="0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opLeftCell="A25" workbookViewId="0">
      <selection activeCell="C39" sqref="C39"/>
    </sheetView>
  </sheetViews>
  <sheetFormatPr defaultRowHeight="15" x14ac:dyDescent="0.25"/>
  <cols>
    <col min="1" max="1" width="29.85546875" customWidth="1"/>
    <col min="2" max="2" width="50.28515625" customWidth="1"/>
    <col min="3" max="3" width="19.28515625" customWidth="1"/>
    <col min="6" max="6" width="11.42578125" bestFit="1" customWidth="1"/>
  </cols>
  <sheetData>
    <row r="1" spans="1:6" x14ac:dyDescent="0.25">
      <c r="C1" s="20" t="s">
        <v>197</v>
      </c>
    </row>
    <row r="2" spans="1:6" x14ac:dyDescent="0.25">
      <c r="A2" s="5"/>
      <c r="C2" s="20" t="s">
        <v>28</v>
      </c>
    </row>
    <row r="3" spans="1:6" x14ac:dyDescent="0.25">
      <c r="A3" s="5"/>
      <c r="C3" s="20" t="s">
        <v>29</v>
      </c>
    </row>
    <row r="4" spans="1:6" x14ac:dyDescent="0.25">
      <c r="A4" s="10"/>
      <c r="C4" s="109" t="s">
        <v>317</v>
      </c>
    </row>
    <row r="5" spans="1:6" ht="15.75" x14ac:dyDescent="0.25">
      <c r="A5" s="11"/>
    </row>
    <row r="6" spans="1:6" ht="51" customHeight="1" x14ac:dyDescent="0.25">
      <c r="A6" s="177" t="s">
        <v>257</v>
      </c>
      <c r="B6" s="177"/>
      <c r="C6" s="177"/>
    </row>
    <row r="7" spans="1:6" ht="15.75" x14ac:dyDescent="0.25">
      <c r="A7" s="7"/>
    </row>
    <row r="8" spans="1:6" s="128" customFormat="1" ht="32.25" customHeight="1" x14ac:dyDescent="0.25">
      <c r="A8" s="175" t="s">
        <v>0</v>
      </c>
      <c r="B8" s="175" t="s">
        <v>1</v>
      </c>
      <c r="C8" s="175" t="s">
        <v>199</v>
      </c>
      <c r="D8" s="127"/>
    </row>
    <row r="9" spans="1:6" s="128" customFormat="1" x14ac:dyDescent="0.25">
      <c r="A9" s="175"/>
      <c r="B9" s="175"/>
      <c r="C9" s="175"/>
      <c r="D9" s="127"/>
    </row>
    <row r="10" spans="1:6" s="128" customFormat="1" x14ac:dyDescent="0.25">
      <c r="A10" s="140">
        <v>1</v>
      </c>
      <c r="B10" s="140">
        <v>2</v>
      </c>
      <c r="C10" s="140">
        <v>3</v>
      </c>
      <c r="D10" s="127"/>
    </row>
    <row r="11" spans="1:6" s="128" customFormat="1" ht="36" customHeight="1" x14ac:dyDescent="0.25">
      <c r="A11" s="130" t="s">
        <v>2</v>
      </c>
      <c r="B11" s="130" t="s">
        <v>3</v>
      </c>
      <c r="C11" s="131">
        <f>C13+C15+C16+C20+C22+C23+C24</f>
        <v>2562000</v>
      </c>
      <c r="D11" s="127"/>
      <c r="F11" s="132"/>
    </row>
    <row r="12" spans="1:6" s="128" customFormat="1" x14ac:dyDescent="0.25">
      <c r="A12" s="130" t="s">
        <v>4</v>
      </c>
      <c r="B12" s="130" t="s">
        <v>5</v>
      </c>
      <c r="C12" s="131">
        <f>C13</f>
        <v>513000</v>
      </c>
      <c r="D12" s="127"/>
    </row>
    <row r="13" spans="1:6" s="128" customFormat="1" ht="120" x14ac:dyDescent="0.25">
      <c r="A13" s="133" t="s">
        <v>306</v>
      </c>
      <c r="B13" s="133" t="s">
        <v>307</v>
      </c>
      <c r="C13" s="134">
        <v>513000</v>
      </c>
      <c r="D13" s="127"/>
    </row>
    <row r="14" spans="1:6" s="128" customFormat="1" x14ac:dyDescent="0.25">
      <c r="A14" s="130" t="s">
        <v>6</v>
      </c>
      <c r="B14" s="130" t="s">
        <v>7</v>
      </c>
      <c r="C14" s="131">
        <f>C15+C16</f>
        <v>1355000</v>
      </c>
      <c r="D14" s="127"/>
    </row>
    <row r="15" spans="1:6" s="128" customFormat="1" ht="91.5" customHeight="1" x14ac:dyDescent="0.25">
      <c r="A15" s="133" t="s">
        <v>308</v>
      </c>
      <c r="B15" s="133" t="s">
        <v>309</v>
      </c>
      <c r="C15" s="134">
        <v>536000</v>
      </c>
      <c r="D15" s="127"/>
    </row>
    <row r="16" spans="1:6" s="128" customFormat="1" x14ac:dyDescent="0.25">
      <c r="A16" s="133" t="s">
        <v>8</v>
      </c>
      <c r="B16" s="133" t="s">
        <v>9</v>
      </c>
      <c r="C16" s="134">
        <f>C17+C18</f>
        <v>819000</v>
      </c>
      <c r="D16" s="127"/>
    </row>
    <row r="17" spans="1:4" s="128" customFormat="1" ht="81.75" customHeight="1" x14ac:dyDescent="0.25">
      <c r="A17" s="133" t="s">
        <v>310</v>
      </c>
      <c r="B17" s="133" t="s">
        <v>311</v>
      </c>
      <c r="C17" s="134">
        <v>453000</v>
      </c>
      <c r="D17" s="127"/>
    </row>
    <row r="18" spans="1:4" s="128" customFormat="1" ht="75" customHeight="1" x14ac:dyDescent="0.25">
      <c r="A18" s="133" t="s">
        <v>312</v>
      </c>
      <c r="B18" s="133" t="s">
        <v>313</v>
      </c>
      <c r="C18" s="134">
        <v>366000</v>
      </c>
      <c r="D18" s="127"/>
    </row>
    <row r="19" spans="1:4" s="128" customFormat="1" ht="24.75" customHeight="1" x14ac:dyDescent="0.25">
      <c r="A19" s="130" t="s">
        <v>10</v>
      </c>
      <c r="B19" s="130" t="s">
        <v>11</v>
      </c>
      <c r="C19" s="131">
        <f>C20</f>
        <v>10000</v>
      </c>
      <c r="D19" s="127"/>
    </row>
    <row r="20" spans="1:4" s="128" customFormat="1" ht="81" customHeight="1" x14ac:dyDescent="0.25">
      <c r="A20" s="133" t="s">
        <v>12</v>
      </c>
      <c r="B20" s="135" t="s">
        <v>13</v>
      </c>
      <c r="C20" s="134">
        <v>10000</v>
      </c>
      <c r="D20" s="127"/>
    </row>
    <row r="21" spans="1:4" s="128" customFormat="1" ht="58.5" customHeight="1" x14ac:dyDescent="0.25">
      <c r="A21" s="130" t="s">
        <v>14</v>
      </c>
      <c r="B21" s="130" t="s">
        <v>15</v>
      </c>
      <c r="C21" s="131">
        <f>C22+C23</f>
        <v>666000</v>
      </c>
      <c r="D21" s="127"/>
    </row>
    <row r="22" spans="1:4" s="128" customFormat="1" ht="82.5" customHeight="1" x14ac:dyDescent="0.25">
      <c r="A22" s="133" t="s">
        <v>16</v>
      </c>
      <c r="B22" s="133" t="s">
        <v>17</v>
      </c>
      <c r="C22" s="134">
        <v>156000</v>
      </c>
      <c r="D22" s="127"/>
    </row>
    <row r="23" spans="1:4" s="128" customFormat="1" ht="87.75" customHeight="1" x14ac:dyDescent="0.25">
      <c r="A23" s="133" t="s">
        <v>18</v>
      </c>
      <c r="B23" s="136" t="s">
        <v>19</v>
      </c>
      <c r="C23" s="134">
        <v>510000</v>
      </c>
      <c r="D23" s="127"/>
    </row>
    <row r="24" spans="1:4" s="128" customFormat="1" ht="37.5" customHeight="1" x14ac:dyDescent="0.25">
      <c r="A24" s="137" t="s">
        <v>187</v>
      </c>
      <c r="B24" s="133" t="s">
        <v>289</v>
      </c>
      <c r="C24" s="134">
        <v>18000</v>
      </c>
      <c r="D24" s="127"/>
    </row>
    <row r="25" spans="1:4" s="128" customFormat="1" x14ac:dyDescent="0.25">
      <c r="A25" s="130" t="s">
        <v>20</v>
      </c>
      <c r="B25" s="138" t="s">
        <v>21</v>
      </c>
      <c r="C25" s="131">
        <f>C26</f>
        <v>20334329</v>
      </c>
      <c r="D25" s="127"/>
    </row>
    <row r="26" spans="1:4" s="128" customFormat="1" ht="35.25" customHeight="1" x14ac:dyDescent="0.25">
      <c r="A26" s="130" t="s">
        <v>22</v>
      </c>
      <c r="B26" s="130" t="s">
        <v>23</v>
      </c>
      <c r="C26" s="131">
        <f>C27+C29+C31+C32+C33+C30+C28</f>
        <v>20334329</v>
      </c>
      <c r="D26" s="127"/>
    </row>
    <row r="27" spans="1:4" s="128" customFormat="1" ht="47.25" customHeight="1" x14ac:dyDescent="0.25">
      <c r="A27" s="133" t="s">
        <v>24</v>
      </c>
      <c r="B27" s="133" t="s">
        <v>290</v>
      </c>
      <c r="C27" s="134">
        <v>9103000</v>
      </c>
      <c r="D27" s="127"/>
    </row>
    <row r="28" spans="1:4" s="128" customFormat="1" ht="47.25" customHeight="1" x14ac:dyDescent="0.25">
      <c r="A28" s="133" t="s">
        <v>343</v>
      </c>
      <c r="B28" s="133" t="s">
        <v>344</v>
      </c>
      <c r="C28" s="134">
        <v>2801480</v>
      </c>
      <c r="D28" s="127"/>
    </row>
    <row r="29" spans="1:4" s="128" customFormat="1" ht="59.25" customHeight="1" x14ac:dyDescent="0.25">
      <c r="A29" s="133" t="s">
        <v>25</v>
      </c>
      <c r="B29" s="133" t="s">
        <v>291</v>
      </c>
      <c r="C29" s="134">
        <v>355290</v>
      </c>
      <c r="D29" s="127"/>
    </row>
    <row r="30" spans="1:4" s="128" customFormat="1" ht="59.25" customHeight="1" x14ac:dyDescent="0.25">
      <c r="A30" s="229" t="s">
        <v>345</v>
      </c>
      <c r="B30" s="133" t="s">
        <v>346</v>
      </c>
      <c r="C30" s="134">
        <v>610801</v>
      </c>
      <c r="D30" s="127"/>
    </row>
    <row r="31" spans="1:4" s="128" customFormat="1" ht="46.5" customHeight="1" x14ac:dyDescent="0.25">
      <c r="A31" s="230" t="s">
        <v>230</v>
      </c>
      <c r="B31" s="133" t="s">
        <v>231</v>
      </c>
      <c r="C31" s="134">
        <v>7291667</v>
      </c>
      <c r="D31" s="127"/>
    </row>
    <row r="32" spans="1:4" s="128" customFormat="1" ht="80.25" customHeight="1" x14ac:dyDescent="0.25">
      <c r="A32" s="133" t="s">
        <v>26</v>
      </c>
      <c r="B32" s="133" t="s">
        <v>299</v>
      </c>
      <c r="C32" s="134">
        <v>75641</v>
      </c>
      <c r="D32" s="127"/>
    </row>
    <row r="33" spans="1:4" s="128" customFormat="1" ht="77.25" customHeight="1" x14ac:dyDescent="0.25">
      <c r="A33" s="133" t="s">
        <v>314</v>
      </c>
      <c r="B33" s="133" t="s">
        <v>315</v>
      </c>
      <c r="C33" s="134">
        <v>96450</v>
      </c>
      <c r="D33" s="127"/>
    </row>
    <row r="34" spans="1:4" s="128" customFormat="1" x14ac:dyDescent="0.25">
      <c r="A34" s="176" t="s">
        <v>27</v>
      </c>
      <c r="B34" s="176"/>
      <c r="C34" s="131">
        <f>C11+C25</f>
        <v>22896329</v>
      </c>
      <c r="D34" s="127"/>
    </row>
  </sheetData>
  <mergeCells count="5">
    <mergeCell ref="A34:B34"/>
    <mergeCell ref="A8:A9"/>
    <mergeCell ref="B8:B9"/>
    <mergeCell ref="C8:C9"/>
    <mergeCell ref="A6:C6"/>
  </mergeCells>
  <pageMargins left="0.70866141732283472" right="0.31496062992125984" top="0.55118110236220474" bottom="0.55118110236220474" header="0.31496062992125984" footer="0.31496062992125984"/>
  <pageSetup paperSize="9"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opLeftCell="A25" workbookViewId="0">
      <selection activeCell="C25" sqref="C25:D25"/>
    </sheetView>
  </sheetViews>
  <sheetFormatPr defaultRowHeight="15" x14ac:dyDescent="0.25"/>
  <cols>
    <col min="1" max="1" width="29.85546875" customWidth="1"/>
    <col min="2" max="2" width="50.28515625" customWidth="1"/>
    <col min="3" max="3" width="19.28515625" customWidth="1"/>
    <col min="4" max="4" width="18.5703125" customWidth="1"/>
  </cols>
  <sheetData>
    <row r="1" spans="1:4" x14ac:dyDescent="0.25">
      <c r="B1" s="49"/>
      <c r="C1" s="20" t="s">
        <v>198</v>
      </c>
    </row>
    <row r="2" spans="1:4" x14ac:dyDescent="0.25">
      <c r="A2" s="5"/>
      <c r="B2" s="49"/>
      <c r="C2" s="20" t="s">
        <v>28</v>
      </c>
    </row>
    <row r="3" spans="1:4" x14ac:dyDescent="0.25">
      <c r="A3" s="5"/>
      <c r="B3" s="49"/>
      <c r="C3" s="20" t="s">
        <v>29</v>
      </c>
    </row>
    <row r="4" spans="1:4" x14ac:dyDescent="0.25">
      <c r="A4" s="10"/>
      <c r="B4" s="49"/>
      <c r="C4" s="109" t="s">
        <v>317</v>
      </c>
    </row>
    <row r="5" spans="1:4" ht="15.75" x14ac:dyDescent="0.25">
      <c r="A5" s="11"/>
    </row>
    <row r="6" spans="1:4" ht="51" customHeight="1" x14ac:dyDescent="0.25">
      <c r="A6" s="177" t="s">
        <v>261</v>
      </c>
      <c r="B6" s="177"/>
      <c r="C6" s="177"/>
    </row>
    <row r="7" spans="1:4" ht="15.75" x14ac:dyDescent="0.25">
      <c r="A7" s="7"/>
    </row>
    <row r="8" spans="1:4" s="128" customFormat="1" ht="32.25" customHeight="1" x14ac:dyDescent="0.25">
      <c r="A8" s="180" t="s">
        <v>0</v>
      </c>
      <c r="B8" s="180" t="s">
        <v>1</v>
      </c>
      <c r="C8" s="180" t="s">
        <v>200</v>
      </c>
      <c r="D8" s="180" t="s">
        <v>258</v>
      </c>
    </row>
    <row r="9" spans="1:4" s="128" customFormat="1" x14ac:dyDescent="0.25">
      <c r="A9" s="181"/>
      <c r="B9" s="181"/>
      <c r="C9" s="181"/>
      <c r="D9" s="181"/>
    </row>
    <row r="10" spans="1:4" s="128" customFormat="1" x14ac:dyDescent="0.25">
      <c r="A10" s="129">
        <v>1</v>
      </c>
      <c r="B10" s="129">
        <v>2</v>
      </c>
      <c r="C10" s="129">
        <v>3</v>
      </c>
      <c r="D10" s="129">
        <v>3</v>
      </c>
    </row>
    <row r="11" spans="1:4" s="128" customFormat="1" ht="36" customHeight="1" x14ac:dyDescent="0.25">
      <c r="A11" s="130" t="s">
        <v>2</v>
      </c>
      <c r="B11" s="130" t="s">
        <v>3</v>
      </c>
      <c r="C11" s="131">
        <f>C13+C15+C17+C18+C20+C22+C23</f>
        <v>2410150</v>
      </c>
      <c r="D11" s="131">
        <f>D13+D15+D17+D18+D20+D22+D23</f>
        <v>2448800</v>
      </c>
    </row>
    <row r="12" spans="1:4" s="128" customFormat="1" x14ac:dyDescent="0.25">
      <c r="A12" s="130" t="s">
        <v>4</v>
      </c>
      <c r="B12" s="130" t="s">
        <v>5</v>
      </c>
      <c r="C12" s="131">
        <f>C13</f>
        <v>559550</v>
      </c>
      <c r="D12" s="131">
        <f>D13</f>
        <v>594800</v>
      </c>
    </row>
    <row r="13" spans="1:4" s="128" customFormat="1" ht="120" x14ac:dyDescent="0.25">
      <c r="A13" s="133" t="s">
        <v>306</v>
      </c>
      <c r="B13" s="133" t="s">
        <v>307</v>
      </c>
      <c r="C13" s="134">
        <v>559550</v>
      </c>
      <c r="D13" s="134">
        <v>594800</v>
      </c>
    </row>
    <row r="14" spans="1:4" s="128" customFormat="1" x14ac:dyDescent="0.25">
      <c r="A14" s="130" t="s">
        <v>6</v>
      </c>
      <c r="B14" s="130" t="s">
        <v>7</v>
      </c>
      <c r="C14" s="131">
        <f>C15+C16</f>
        <v>1371000</v>
      </c>
      <c r="D14" s="131">
        <f>D15+D16</f>
        <v>1376000</v>
      </c>
    </row>
    <row r="15" spans="1:4" s="128" customFormat="1" ht="91.5" customHeight="1" x14ac:dyDescent="0.25">
      <c r="A15" s="133" t="s">
        <v>308</v>
      </c>
      <c r="B15" s="133" t="s">
        <v>309</v>
      </c>
      <c r="C15" s="134">
        <v>542000</v>
      </c>
      <c r="D15" s="134">
        <v>547000</v>
      </c>
    </row>
    <row r="16" spans="1:4" s="128" customFormat="1" x14ac:dyDescent="0.25">
      <c r="A16" s="133" t="s">
        <v>8</v>
      </c>
      <c r="B16" s="133" t="s">
        <v>9</v>
      </c>
      <c r="C16" s="131">
        <f>C17+C18</f>
        <v>829000</v>
      </c>
      <c r="D16" s="131">
        <f>D17+D18</f>
        <v>829000</v>
      </c>
    </row>
    <row r="17" spans="1:4" s="128" customFormat="1" ht="81.75" customHeight="1" x14ac:dyDescent="0.25">
      <c r="A17" s="133" t="s">
        <v>310</v>
      </c>
      <c r="B17" s="133" t="s">
        <v>311</v>
      </c>
      <c r="C17" s="134">
        <v>463000</v>
      </c>
      <c r="D17" s="134">
        <v>463000</v>
      </c>
    </row>
    <row r="18" spans="1:4" s="128" customFormat="1" ht="75" customHeight="1" x14ac:dyDescent="0.25">
      <c r="A18" s="133" t="s">
        <v>312</v>
      </c>
      <c r="B18" s="133" t="s">
        <v>313</v>
      </c>
      <c r="C18" s="134">
        <v>366000</v>
      </c>
      <c r="D18" s="134">
        <v>366000</v>
      </c>
    </row>
    <row r="19" spans="1:4" s="128" customFormat="1" ht="24.75" customHeight="1" x14ac:dyDescent="0.25">
      <c r="A19" s="130" t="s">
        <v>10</v>
      </c>
      <c r="B19" s="130" t="s">
        <v>11</v>
      </c>
      <c r="C19" s="131">
        <f>C20</f>
        <v>18000</v>
      </c>
      <c r="D19" s="131">
        <f>D20</f>
        <v>18000</v>
      </c>
    </row>
    <row r="20" spans="1:4" s="128" customFormat="1" ht="81" customHeight="1" x14ac:dyDescent="0.25">
      <c r="A20" s="133" t="s">
        <v>12</v>
      </c>
      <c r="B20" s="135" t="s">
        <v>13</v>
      </c>
      <c r="C20" s="134">
        <v>18000</v>
      </c>
      <c r="D20" s="134">
        <v>18000</v>
      </c>
    </row>
    <row r="21" spans="1:4" s="128" customFormat="1" ht="58.5" customHeight="1" x14ac:dyDescent="0.25">
      <c r="A21" s="130" t="s">
        <v>14</v>
      </c>
      <c r="B21" s="130" t="s">
        <v>15</v>
      </c>
      <c r="C21" s="131">
        <f>C22+C23</f>
        <v>461600</v>
      </c>
      <c r="D21" s="131">
        <f>D22+D23</f>
        <v>460000</v>
      </c>
    </row>
    <row r="22" spans="1:4" s="128" customFormat="1" ht="82.5" customHeight="1" x14ac:dyDescent="0.25">
      <c r="A22" s="133" t="s">
        <v>16</v>
      </c>
      <c r="B22" s="133" t="s">
        <v>17</v>
      </c>
      <c r="C22" s="134">
        <v>29600</v>
      </c>
      <c r="D22" s="134">
        <v>30000</v>
      </c>
    </row>
    <row r="23" spans="1:4" s="128" customFormat="1" ht="87.75" customHeight="1" x14ac:dyDescent="0.25">
      <c r="A23" s="133" t="s">
        <v>18</v>
      </c>
      <c r="B23" s="133" t="s">
        <v>19</v>
      </c>
      <c r="C23" s="134">
        <v>432000</v>
      </c>
      <c r="D23" s="134">
        <v>430000</v>
      </c>
    </row>
    <row r="24" spans="1:4" s="128" customFormat="1" ht="37.5" customHeight="1" x14ac:dyDescent="0.25">
      <c r="A24" s="130" t="s">
        <v>20</v>
      </c>
      <c r="B24" s="130" t="s">
        <v>21</v>
      </c>
      <c r="C24" s="131">
        <f>C25</f>
        <v>4909691</v>
      </c>
      <c r="D24" s="131">
        <f>D25</f>
        <v>1425939</v>
      </c>
    </row>
    <row r="25" spans="1:4" s="128" customFormat="1" ht="42.75" x14ac:dyDescent="0.25">
      <c r="A25" s="130" t="s">
        <v>22</v>
      </c>
      <c r="B25" s="130" t="s">
        <v>23</v>
      </c>
      <c r="C25" s="131">
        <f>SUM(C26+C29+C30+C28+C27)</f>
        <v>4909691</v>
      </c>
      <c r="D25" s="131">
        <f>SUM(D26+D29+D30+D28+D27)</f>
        <v>1425939</v>
      </c>
    </row>
    <row r="26" spans="1:4" s="128" customFormat="1" ht="51" customHeight="1" x14ac:dyDescent="0.25">
      <c r="A26" s="133" t="s">
        <v>24</v>
      </c>
      <c r="B26" s="133" t="s">
        <v>290</v>
      </c>
      <c r="C26" s="134">
        <v>3788000</v>
      </c>
      <c r="D26" s="134">
        <v>265000</v>
      </c>
    </row>
    <row r="27" spans="1:4" s="128" customFormat="1" ht="50.25" customHeight="1" x14ac:dyDescent="0.25">
      <c r="A27" s="133" t="s">
        <v>323</v>
      </c>
      <c r="B27" s="133" t="s">
        <v>324</v>
      </c>
      <c r="C27" s="134">
        <v>660952</v>
      </c>
      <c r="D27" s="134">
        <v>664727</v>
      </c>
    </row>
    <row r="28" spans="1:4" s="128" customFormat="1" ht="47.25" customHeight="1" x14ac:dyDescent="0.25">
      <c r="A28" s="133" t="s">
        <v>26</v>
      </c>
      <c r="B28" s="133" t="s">
        <v>299</v>
      </c>
      <c r="C28" s="134">
        <v>32691</v>
      </c>
      <c r="D28" s="134">
        <v>32691</v>
      </c>
    </row>
    <row r="29" spans="1:4" s="128" customFormat="1" ht="59.25" customHeight="1" x14ac:dyDescent="0.25">
      <c r="A29" s="133" t="s">
        <v>314</v>
      </c>
      <c r="B29" s="133" t="s">
        <v>315</v>
      </c>
      <c r="C29" s="134">
        <v>37877</v>
      </c>
      <c r="D29" s="134">
        <v>37877</v>
      </c>
    </row>
    <row r="30" spans="1:4" s="128" customFormat="1" ht="69.75" customHeight="1" x14ac:dyDescent="0.25">
      <c r="A30" s="133" t="s">
        <v>25</v>
      </c>
      <c r="B30" s="133" t="s">
        <v>291</v>
      </c>
      <c r="C30" s="134">
        <v>390171</v>
      </c>
      <c r="D30" s="134">
        <v>425644</v>
      </c>
    </row>
    <row r="31" spans="1:4" s="128" customFormat="1" ht="30.75" customHeight="1" x14ac:dyDescent="0.25">
      <c r="A31" s="178" t="s">
        <v>27</v>
      </c>
      <c r="B31" s="179"/>
      <c r="C31" s="131">
        <f>C11+C24</f>
        <v>7319841</v>
      </c>
      <c r="D31" s="131">
        <f>D11+D24</f>
        <v>3874739</v>
      </c>
    </row>
    <row r="32" spans="1:4" ht="77.25" customHeight="1" x14ac:dyDescent="0.25">
      <c r="A32" s="118"/>
    </row>
  </sheetData>
  <mergeCells count="6">
    <mergeCell ref="A31:B31"/>
    <mergeCell ref="D8:D9"/>
    <mergeCell ref="A6:C6"/>
    <mergeCell ref="A8:A9"/>
    <mergeCell ref="B8:B9"/>
    <mergeCell ref="C8:C9"/>
  </mergeCells>
  <pageMargins left="0.70866141732283472" right="0.31496062992125984" top="0.55118110236220474" bottom="0.55118110236220474" header="0.31496062992125984" footer="0.31496062992125984"/>
  <pageSetup paperSize="9" scale="7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14" workbookViewId="0">
      <selection activeCell="D41" sqref="D41"/>
    </sheetView>
  </sheetViews>
  <sheetFormatPr defaultRowHeight="15" x14ac:dyDescent="0.25"/>
  <cols>
    <col min="1" max="1" width="12.5703125" customWidth="1"/>
    <col min="2" max="2" width="56.5703125" customWidth="1"/>
    <col min="3" max="3" width="16.7109375" customWidth="1"/>
  </cols>
  <sheetData>
    <row r="1" spans="1:4" x14ac:dyDescent="0.25">
      <c r="B1" s="3"/>
      <c r="C1" s="20" t="s">
        <v>201</v>
      </c>
      <c r="D1" s="3"/>
    </row>
    <row r="2" spans="1:4" x14ac:dyDescent="0.25">
      <c r="C2" s="20" t="s">
        <v>28</v>
      </c>
    </row>
    <row r="3" spans="1:4" x14ac:dyDescent="0.25">
      <c r="C3" s="20" t="s">
        <v>29</v>
      </c>
    </row>
    <row r="4" spans="1:4" x14ac:dyDescent="0.25">
      <c r="C4" s="109" t="s">
        <v>317</v>
      </c>
    </row>
    <row r="5" spans="1:4" x14ac:dyDescent="0.25">
      <c r="A5" s="6"/>
    </row>
    <row r="6" spans="1:4" x14ac:dyDescent="0.25">
      <c r="A6" s="184" t="s">
        <v>262</v>
      </c>
      <c r="B6" s="184"/>
      <c r="C6" s="184"/>
    </row>
    <row r="7" spans="1:4" x14ac:dyDescent="0.25">
      <c r="A7" s="184"/>
      <c r="B7" s="184"/>
      <c r="C7" s="184"/>
    </row>
    <row r="8" spans="1:4" ht="15.75" x14ac:dyDescent="0.25">
      <c r="A8" s="7"/>
      <c r="B8" s="8"/>
      <c r="C8" s="8"/>
    </row>
    <row r="9" spans="1:4" ht="25.5" x14ac:dyDescent="0.25">
      <c r="A9" s="22" t="s">
        <v>30</v>
      </c>
      <c r="B9" s="22" t="s">
        <v>31</v>
      </c>
      <c r="C9" s="22" t="s">
        <v>305</v>
      </c>
    </row>
    <row r="10" spans="1:4" x14ac:dyDescent="0.25">
      <c r="A10" s="35" t="s">
        <v>66</v>
      </c>
      <c r="B10" s="146" t="s">
        <v>32</v>
      </c>
      <c r="C10" s="145">
        <f>SUM(C11+C12+C14+C15+C16)</f>
        <v>6108191.3600000003</v>
      </c>
    </row>
    <row r="11" spans="1:4" ht="44.25" customHeight="1" x14ac:dyDescent="0.25">
      <c r="A11" s="141" t="s">
        <v>33</v>
      </c>
      <c r="B11" s="143" t="s">
        <v>286</v>
      </c>
      <c r="C11" s="142">
        <v>1270000</v>
      </c>
    </row>
    <row r="12" spans="1:4" ht="54" customHeight="1" x14ac:dyDescent="0.25">
      <c r="A12" s="182" t="s">
        <v>34</v>
      </c>
      <c r="B12" s="143" t="s">
        <v>287</v>
      </c>
      <c r="C12" s="183">
        <v>3750132</v>
      </c>
    </row>
    <row r="13" spans="1:4" ht="15" hidden="1" customHeight="1" x14ac:dyDescent="0.25">
      <c r="A13" s="182"/>
      <c r="B13" s="143"/>
      <c r="C13" s="183"/>
    </row>
    <row r="14" spans="1:4" ht="51" customHeight="1" x14ac:dyDescent="0.25">
      <c r="A14" s="141" t="s">
        <v>35</v>
      </c>
      <c r="B14" s="143" t="s">
        <v>292</v>
      </c>
      <c r="C14" s="142">
        <v>174259</v>
      </c>
    </row>
    <row r="15" spans="1:4" x14ac:dyDescent="0.25">
      <c r="A15" s="141" t="s">
        <v>36</v>
      </c>
      <c r="B15" s="143" t="s">
        <v>37</v>
      </c>
      <c r="C15" s="142">
        <v>10000</v>
      </c>
    </row>
    <row r="16" spans="1:4" x14ac:dyDescent="0.25">
      <c r="A16" s="141" t="s">
        <v>38</v>
      </c>
      <c r="B16" s="143" t="s">
        <v>39</v>
      </c>
      <c r="C16" s="142">
        <v>903800.36</v>
      </c>
    </row>
    <row r="17" spans="1:3" x14ac:dyDescent="0.25">
      <c r="A17" s="35" t="s">
        <v>67</v>
      </c>
      <c r="B17" s="146" t="s">
        <v>40</v>
      </c>
      <c r="C17" s="145">
        <f>C18</f>
        <v>355290</v>
      </c>
    </row>
    <row r="18" spans="1:3" x14ac:dyDescent="0.25">
      <c r="A18" s="141" t="s">
        <v>41</v>
      </c>
      <c r="B18" s="143" t="s">
        <v>42</v>
      </c>
      <c r="C18" s="142">
        <v>355290</v>
      </c>
    </row>
    <row r="19" spans="1:3" ht="28.5" x14ac:dyDescent="0.25">
      <c r="A19" s="35" t="s">
        <v>68</v>
      </c>
      <c r="B19" s="146" t="s">
        <v>43</v>
      </c>
      <c r="C19" s="145">
        <f>C20</f>
        <v>2861480</v>
      </c>
    </row>
    <row r="20" spans="1:3" ht="37.5" customHeight="1" x14ac:dyDescent="0.25">
      <c r="A20" s="141" t="s">
        <v>44</v>
      </c>
      <c r="B20" s="143" t="s">
        <v>45</v>
      </c>
      <c r="C20" s="142">
        <v>2861480</v>
      </c>
    </row>
    <row r="21" spans="1:3" ht="20.25" customHeight="1" x14ac:dyDescent="0.25">
      <c r="A21" s="35" t="s">
        <v>69</v>
      </c>
      <c r="B21" s="146" t="s">
        <v>46</v>
      </c>
      <c r="C21" s="145">
        <f>C22</f>
        <v>83423</v>
      </c>
    </row>
    <row r="22" spans="1:3" x14ac:dyDescent="0.25">
      <c r="A22" s="141" t="s">
        <v>47</v>
      </c>
      <c r="B22" s="143" t="s">
        <v>48</v>
      </c>
      <c r="C22" s="142">
        <v>83423</v>
      </c>
    </row>
    <row r="23" spans="1:3" x14ac:dyDescent="0.25">
      <c r="A23" s="35" t="s">
        <v>70</v>
      </c>
      <c r="B23" s="146" t="s">
        <v>49</v>
      </c>
      <c r="C23" s="145">
        <f>C24+C25+C26</f>
        <v>12562580.640000001</v>
      </c>
    </row>
    <row r="24" spans="1:3" x14ac:dyDescent="0.25">
      <c r="A24" s="141" t="s">
        <v>50</v>
      </c>
      <c r="B24" s="143" t="s">
        <v>51</v>
      </c>
      <c r="C24" s="142">
        <v>994100</v>
      </c>
    </row>
    <row r="25" spans="1:3" x14ac:dyDescent="0.25">
      <c r="A25" s="141" t="s">
        <v>52</v>
      </c>
      <c r="B25" s="143" t="s">
        <v>53</v>
      </c>
      <c r="C25" s="142">
        <v>11187659.32</v>
      </c>
    </row>
    <row r="26" spans="1:3" ht="30" x14ac:dyDescent="0.25">
      <c r="A26" s="141" t="s">
        <v>54</v>
      </c>
      <c r="B26" s="143" t="s">
        <v>55</v>
      </c>
      <c r="C26" s="142">
        <v>380821.32</v>
      </c>
    </row>
    <row r="27" spans="1:3" x14ac:dyDescent="0.25">
      <c r="A27" s="35" t="s">
        <v>71</v>
      </c>
      <c r="B27" s="146" t="s">
        <v>56</v>
      </c>
      <c r="C27" s="145">
        <f>C28</f>
        <v>50000</v>
      </c>
    </row>
    <row r="28" spans="1:3" x14ac:dyDescent="0.25">
      <c r="A28" s="141" t="s">
        <v>57</v>
      </c>
      <c r="B28" s="143" t="s">
        <v>288</v>
      </c>
      <c r="C28" s="142">
        <v>50000</v>
      </c>
    </row>
    <row r="29" spans="1:3" x14ac:dyDescent="0.25">
      <c r="A29" s="35" t="s">
        <v>72</v>
      </c>
      <c r="B29" s="146" t="s">
        <v>58</v>
      </c>
      <c r="C29" s="145">
        <f>C30</f>
        <v>224563</v>
      </c>
    </row>
    <row r="30" spans="1:3" x14ac:dyDescent="0.25">
      <c r="A30" s="141" t="s">
        <v>59</v>
      </c>
      <c r="B30" s="143" t="s">
        <v>60</v>
      </c>
      <c r="C30" s="142">
        <v>224563</v>
      </c>
    </row>
    <row r="31" spans="1:3" x14ac:dyDescent="0.25">
      <c r="A31" s="35" t="s">
        <v>325</v>
      </c>
      <c r="B31" s="146" t="s">
        <v>327</v>
      </c>
      <c r="C31" s="145">
        <v>610801</v>
      </c>
    </row>
    <row r="32" spans="1:3" x14ac:dyDescent="0.25">
      <c r="A32" s="141" t="s">
        <v>326</v>
      </c>
      <c r="B32" s="143" t="s">
        <v>328</v>
      </c>
      <c r="C32" s="142">
        <v>610801</v>
      </c>
    </row>
    <row r="33" spans="1:3" x14ac:dyDescent="0.25">
      <c r="A33" s="35">
        <v>11</v>
      </c>
      <c r="B33" s="146" t="s">
        <v>61</v>
      </c>
      <c r="C33" s="145">
        <f>C34</f>
        <v>40000</v>
      </c>
    </row>
    <row r="34" spans="1:3" x14ac:dyDescent="0.25">
      <c r="A34" s="141" t="s">
        <v>62</v>
      </c>
      <c r="B34" s="143" t="s">
        <v>63</v>
      </c>
      <c r="C34" s="142">
        <v>40000</v>
      </c>
    </row>
    <row r="35" spans="1:3" x14ac:dyDescent="0.25">
      <c r="A35" s="141"/>
      <c r="B35" s="146" t="s">
        <v>64</v>
      </c>
      <c r="C35" s="145">
        <f>C10+C17+C19+C21+C23+C27+C29+C33+C31</f>
        <v>22896329</v>
      </c>
    </row>
    <row r="36" spans="1:3" x14ac:dyDescent="0.25">
      <c r="A36" s="141"/>
      <c r="B36" s="146" t="s">
        <v>65</v>
      </c>
      <c r="C36" s="145">
        <v>0</v>
      </c>
    </row>
  </sheetData>
  <mergeCells count="3">
    <mergeCell ref="A12:A13"/>
    <mergeCell ref="C12:C13"/>
    <mergeCell ref="A6:C7"/>
  </mergeCells>
  <pageMargins left="0.70866141732283472" right="0.31496062992125984" top="0.55118110236220474" bottom="0.55118110236220474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C26" sqref="C26:D26"/>
    </sheetView>
  </sheetViews>
  <sheetFormatPr defaultRowHeight="15" x14ac:dyDescent="0.25"/>
  <cols>
    <col min="1" max="1" width="8.5703125" customWidth="1"/>
    <col min="2" max="2" width="54.140625" customWidth="1"/>
    <col min="3" max="3" width="14.85546875" customWidth="1"/>
    <col min="4" max="4" width="14.140625" customWidth="1"/>
  </cols>
  <sheetData>
    <row r="1" spans="1:13" x14ac:dyDescent="0.25">
      <c r="A1" s="3"/>
      <c r="B1" s="3"/>
      <c r="C1" s="20" t="s">
        <v>202</v>
      </c>
      <c r="D1" s="3"/>
    </row>
    <row r="2" spans="1:13" x14ac:dyDescent="0.25">
      <c r="C2" s="20" t="s">
        <v>28</v>
      </c>
    </row>
    <row r="3" spans="1:13" x14ac:dyDescent="0.25">
      <c r="C3" s="20" t="s">
        <v>29</v>
      </c>
    </row>
    <row r="4" spans="1:13" x14ac:dyDescent="0.25">
      <c r="C4" s="109" t="s">
        <v>317</v>
      </c>
    </row>
    <row r="5" spans="1:13" x14ac:dyDescent="0.25">
      <c r="A5" s="6"/>
    </row>
    <row r="6" spans="1:13" x14ac:dyDescent="0.25">
      <c r="A6" s="184" t="s">
        <v>263</v>
      </c>
      <c r="B6" s="184"/>
      <c r="C6" s="184"/>
    </row>
    <row r="7" spans="1:13" ht="28.5" customHeight="1" x14ac:dyDescent="0.25">
      <c r="A7" s="184"/>
      <c r="B7" s="184"/>
      <c r="C7" s="184"/>
    </row>
    <row r="8" spans="1:13" ht="15.75" x14ac:dyDescent="0.25">
      <c r="A8" s="7"/>
      <c r="B8" s="8"/>
      <c r="C8" s="8"/>
    </row>
    <row r="9" spans="1:13" ht="25.5" x14ac:dyDescent="0.25">
      <c r="A9" s="22" t="s">
        <v>30</v>
      </c>
      <c r="B9" s="22" t="s">
        <v>31</v>
      </c>
      <c r="C9" s="22" t="s">
        <v>203</v>
      </c>
      <c r="D9" s="22" t="s">
        <v>264</v>
      </c>
    </row>
    <row r="10" spans="1:13" x14ac:dyDescent="0.25">
      <c r="A10" s="35" t="s">
        <v>66</v>
      </c>
      <c r="B10" s="45" t="s">
        <v>32</v>
      </c>
      <c r="C10" s="44">
        <f>C11+C12+C14+C15</f>
        <v>4137601.25</v>
      </c>
      <c r="D10" s="108">
        <f>D11+D12+D14+D15</f>
        <v>1571285</v>
      </c>
    </row>
    <row r="11" spans="1:13" ht="44.25" customHeight="1" x14ac:dyDescent="0.25">
      <c r="A11" s="48" t="s">
        <v>33</v>
      </c>
      <c r="B11" s="112" t="s">
        <v>286</v>
      </c>
      <c r="C11" s="46">
        <v>1270000</v>
      </c>
      <c r="D11" s="46">
        <v>325500</v>
      </c>
    </row>
    <row r="12" spans="1:13" ht="54" customHeight="1" x14ac:dyDescent="0.25">
      <c r="A12" s="182" t="s">
        <v>34</v>
      </c>
      <c r="B12" s="185" t="s">
        <v>287</v>
      </c>
      <c r="C12" s="74">
        <v>2548401.25</v>
      </c>
      <c r="D12" s="74">
        <v>1235785</v>
      </c>
      <c r="L12" s="3"/>
      <c r="M12" s="20"/>
    </row>
    <row r="13" spans="1:13" ht="15" hidden="1" customHeight="1" x14ac:dyDescent="0.25">
      <c r="A13" s="182"/>
      <c r="B13" s="185"/>
      <c r="C13" s="74"/>
      <c r="D13" s="74"/>
      <c r="M13" s="20"/>
    </row>
    <row r="14" spans="1:13" x14ac:dyDescent="0.25">
      <c r="A14" s="48" t="s">
        <v>36</v>
      </c>
      <c r="B14" s="47" t="s">
        <v>37</v>
      </c>
      <c r="C14" s="46">
        <v>10000</v>
      </c>
      <c r="D14" s="46">
        <v>10000</v>
      </c>
      <c r="M14" s="20"/>
    </row>
    <row r="15" spans="1:13" x14ac:dyDescent="0.25">
      <c r="A15" s="48" t="s">
        <v>38</v>
      </c>
      <c r="B15" s="47" t="s">
        <v>39</v>
      </c>
      <c r="C15" s="46">
        <v>309200</v>
      </c>
      <c r="D15" s="46">
        <v>0</v>
      </c>
    </row>
    <row r="16" spans="1:13" x14ac:dyDescent="0.25">
      <c r="A16" s="35" t="s">
        <v>67</v>
      </c>
      <c r="B16" s="45" t="s">
        <v>40</v>
      </c>
      <c r="C16" s="44">
        <f>C17</f>
        <v>390171</v>
      </c>
      <c r="D16" s="44">
        <f>D17</f>
        <v>425644</v>
      </c>
    </row>
    <row r="17" spans="1:4" x14ac:dyDescent="0.25">
      <c r="A17" s="48" t="s">
        <v>41</v>
      </c>
      <c r="B17" s="47" t="s">
        <v>42</v>
      </c>
      <c r="C17" s="46">
        <v>390171</v>
      </c>
      <c r="D17" s="46">
        <v>425644</v>
      </c>
    </row>
    <row r="18" spans="1:4" ht="20.25" customHeight="1" x14ac:dyDescent="0.25">
      <c r="A18" s="35" t="s">
        <v>69</v>
      </c>
      <c r="B18" s="45" t="s">
        <v>46</v>
      </c>
      <c r="C18" s="44">
        <f>C19</f>
        <v>34412</v>
      </c>
      <c r="D18" s="111">
        <f>D19</f>
        <v>34412</v>
      </c>
    </row>
    <row r="19" spans="1:4" x14ac:dyDescent="0.25">
      <c r="A19" s="48" t="s">
        <v>47</v>
      </c>
      <c r="B19" s="47" t="s">
        <v>48</v>
      </c>
      <c r="C19" s="46">
        <v>34412</v>
      </c>
      <c r="D19" s="46">
        <v>34412</v>
      </c>
    </row>
    <row r="20" spans="1:4" x14ac:dyDescent="0.25">
      <c r="A20" s="35" t="s">
        <v>70</v>
      </c>
      <c r="B20" s="45" t="s">
        <v>49</v>
      </c>
      <c r="C20" s="44">
        <f>C21+C22+C23</f>
        <v>1941751</v>
      </c>
      <c r="D20" s="44">
        <f>D21+D22+D23</f>
        <v>1042981</v>
      </c>
    </row>
    <row r="21" spans="1:4" x14ac:dyDescent="0.25">
      <c r="A21" s="48" t="s">
        <v>50</v>
      </c>
      <c r="B21" s="47" t="s">
        <v>51</v>
      </c>
      <c r="C21" s="46">
        <v>429000</v>
      </c>
      <c r="D21" s="46">
        <v>281000</v>
      </c>
    </row>
    <row r="22" spans="1:4" x14ac:dyDescent="0.25">
      <c r="A22" s="48" t="s">
        <v>52</v>
      </c>
      <c r="B22" s="47" t="s">
        <v>53</v>
      </c>
      <c r="C22" s="46">
        <v>1210751</v>
      </c>
      <c r="D22" s="46">
        <v>636981</v>
      </c>
    </row>
    <row r="23" spans="1:4" ht="30" x14ac:dyDescent="0.25">
      <c r="A23" s="48" t="s">
        <v>54</v>
      </c>
      <c r="B23" s="47" t="s">
        <v>55</v>
      </c>
      <c r="C23" s="46">
        <v>302000</v>
      </c>
      <c r="D23" s="46">
        <v>125000</v>
      </c>
    </row>
    <row r="24" spans="1:4" x14ac:dyDescent="0.25">
      <c r="A24" s="35" t="s">
        <v>325</v>
      </c>
      <c r="B24" s="126" t="s">
        <v>327</v>
      </c>
      <c r="C24" s="125">
        <v>660952</v>
      </c>
      <c r="D24" s="125">
        <v>664727</v>
      </c>
    </row>
    <row r="25" spans="1:4" x14ac:dyDescent="0.25">
      <c r="A25" s="119" t="s">
        <v>326</v>
      </c>
      <c r="B25" s="121" t="s">
        <v>328</v>
      </c>
      <c r="C25" s="120">
        <v>660952</v>
      </c>
      <c r="D25" s="120">
        <v>664727</v>
      </c>
    </row>
    <row r="26" spans="1:4" x14ac:dyDescent="0.25">
      <c r="A26" s="48"/>
      <c r="B26" s="45" t="s">
        <v>165</v>
      </c>
      <c r="C26" s="44">
        <f>C10+C16+C18+C20+C24</f>
        <v>7164887.25</v>
      </c>
      <c r="D26" s="125">
        <f>D10+D16+D18+D20+D24</f>
        <v>3739049</v>
      </c>
    </row>
    <row r="27" spans="1:4" x14ac:dyDescent="0.25">
      <c r="A27" s="72"/>
      <c r="B27" s="73" t="s">
        <v>227</v>
      </c>
      <c r="C27" s="74">
        <f>('Прил 3. Доходы 2025,2026'!C11+'Прил 3. Доходы 2025,2026'!C26)/100*2.5</f>
        <v>154953.75</v>
      </c>
      <c r="D27" s="74">
        <f>('Прил 3. Доходы 2025,2026'!D11+'Прил 3. Доходы 2025,2026'!D26)/100*5</f>
        <v>135690</v>
      </c>
    </row>
    <row r="28" spans="1:4" x14ac:dyDescent="0.25">
      <c r="A28" s="72"/>
      <c r="B28" s="76" t="s">
        <v>64</v>
      </c>
      <c r="C28" s="75">
        <f>C26+C27</f>
        <v>7319841</v>
      </c>
      <c r="D28" s="75">
        <f>D26+D27</f>
        <v>3874739</v>
      </c>
    </row>
    <row r="29" spans="1:4" x14ac:dyDescent="0.25">
      <c r="A29" s="48"/>
      <c r="B29" s="73" t="s">
        <v>228</v>
      </c>
      <c r="C29" s="44">
        <v>0</v>
      </c>
      <c r="D29" s="44">
        <v>0</v>
      </c>
    </row>
    <row r="33" spans="3:4" x14ac:dyDescent="0.25">
      <c r="C33" s="1"/>
      <c r="D33" s="1"/>
    </row>
    <row r="34" spans="3:4" x14ac:dyDescent="0.25">
      <c r="C34" s="1"/>
      <c r="D34" s="1"/>
    </row>
  </sheetData>
  <mergeCells count="3">
    <mergeCell ref="A6:C7"/>
    <mergeCell ref="A12:A13"/>
    <mergeCell ref="B12:B13"/>
  </mergeCells>
  <pageMargins left="0.70866141732283472" right="0.31496062992125984" top="0.55118110236220474" bottom="0.55118110236220474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6"/>
  <sheetViews>
    <sheetView topLeftCell="A139" workbookViewId="0">
      <selection activeCell="D146" sqref="D146"/>
    </sheetView>
  </sheetViews>
  <sheetFormatPr defaultRowHeight="15" x14ac:dyDescent="0.25"/>
  <cols>
    <col min="1" max="1" width="51.140625" customWidth="1"/>
    <col min="2" max="2" width="8" customWidth="1"/>
    <col min="3" max="3" width="5.85546875" customWidth="1"/>
    <col min="4" max="4" width="15" customWidth="1"/>
    <col min="6" max="6" width="16" customWidth="1"/>
    <col min="11" max="12" width="11.42578125" bestFit="1" customWidth="1"/>
    <col min="13" max="13" width="10" bestFit="1" customWidth="1"/>
  </cols>
  <sheetData>
    <row r="1" spans="1:13" ht="15.75" x14ac:dyDescent="0.25">
      <c r="E1" s="13"/>
      <c r="F1" s="20" t="s">
        <v>204</v>
      </c>
    </row>
    <row r="2" spans="1:13" ht="15.75" x14ac:dyDescent="0.25">
      <c r="E2" s="13"/>
      <c r="F2" s="20" t="s">
        <v>28</v>
      </c>
    </row>
    <row r="3" spans="1:13" ht="15.75" x14ac:dyDescent="0.25">
      <c r="E3" s="13"/>
      <c r="F3" s="20" t="s">
        <v>29</v>
      </c>
    </row>
    <row r="4" spans="1:13" ht="15.75" x14ac:dyDescent="0.25">
      <c r="E4" s="13"/>
      <c r="F4" s="109" t="s">
        <v>317</v>
      </c>
    </row>
    <row r="5" spans="1:13" ht="15.75" x14ac:dyDescent="0.25">
      <c r="E5" s="13"/>
      <c r="F5" s="20"/>
    </row>
    <row r="6" spans="1:13" ht="54.75" customHeight="1" x14ac:dyDescent="0.25">
      <c r="A6" s="177" t="s">
        <v>280</v>
      </c>
      <c r="B6" s="177"/>
      <c r="C6" s="177"/>
      <c r="D6" s="177"/>
      <c r="E6" s="177"/>
      <c r="F6" s="177"/>
    </row>
    <row r="7" spans="1:13" ht="15.75" x14ac:dyDescent="0.25">
      <c r="A7" s="11"/>
    </row>
    <row r="8" spans="1:13" x14ac:dyDescent="0.25">
      <c r="A8" s="22" t="s">
        <v>73</v>
      </c>
      <c r="B8" s="22" t="s">
        <v>74</v>
      </c>
      <c r="C8" s="22" t="s">
        <v>75</v>
      </c>
      <c r="D8" s="22" t="s">
        <v>76</v>
      </c>
      <c r="E8" s="22" t="s">
        <v>77</v>
      </c>
      <c r="F8" s="22" t="s">
        <v>78</v>
      </c>
    </row>
    <row r="9" spans="1:13" x14ac:dyDescent="0.25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</row>
    <row r="10" spans="1:13" ht="20.25" customHeight="1" x14ac:dyDescent="0.25">
      <c r="A10" s="146" t="s">
        <v>32</v>
      </c>
      <c r="B10" s="157" t="s">
        <v>66</v>
      </c>
      <c r="C10" s="157"/>
      <c r="D10" s="144"/>
      <c r="E10" s="144"/>
      <c r="F10" s="145">
        <v>6108191.3600000003</v>
      </c>
    </row>
    <row r="11" spans="1:13" ht="43.5" customHeight="1" x14ac:dyDescent="0.25">
      <c r="A11" s="146" t="s">
        <v>286</v>
      </c>
      <c r="B11" s="157"/>
      <c r="C11" s="157" t="s">
        <v>67</v>
      </c>
      <c r="D11" s="144"/>
      <c r="E11" s="144"/>
      <c r="F11" s="145">
        <v>1270000</v>
      </c>
      <c r="K11" s="1"/>
    </row>
    <row r="12" spans="1:13" ht="39" customHeight="1" x14ac:dyDescent="0.25">
      <c r="A12" s="143" t="s">
        <v>223</v>
      </c>
      <c r="B12" s="33"/>
      <c r="C12" s="30"/>
      <c r="D12" s="158" t="s">
        <v>224</v>
      </c>
      <c r="E12" s="158"/>
      <c r="F12" s="142">
        <v>1270000</v>
      </c>
      <c r="K12" s="1"/>
    </row>
    <row r="13" spans="1:13" ht="30.75" customHeight="1" x14ac:dyDescent="0.25">
      <c r="A13" s="143" t="s">
        <v>108</v>
      </c>
      <c r="B13" s="157"/>
      <c r="C13" s="30"/>
      <c r="D13" s="158" t="s">
        <v>109</v>
      </c>
      <c r="E13" s="158"/>
      <c r="F13" s="142">
        <v>1270000</v>
      </c>
      <c r="I13" s="1"/>
      <c r="K13" s="1"/>
    </row>
    <row r="14" spans="1:13" ht="36" customHeight="1" x14ac:dyDescent="0.25">
      <c r="A14" s="143" t="s">
        <v>79</v>
      </c>
      <c r="B14" s="30"/>
      <c r="C14" s="30"/>
      <c r="D14" s="24" t="s">
        <v>173</v>
      </c>
      <c r="E14" s="158"/>
      <c r="F14" s="142">
        <v>1270000</v>
      </c>
      <c r="L14" s="1"/>
    </row>
    <row r="15" spans="1:13" ht="33" customHeight="1" x14ac:dyDescent="0.25">
      <c r="A15" s="143" t="s">
        <v>80</v>
      </c>
      <c r="B15" s="30"/>
      <c r="C15" s="30"/>
      <c r="D15" s="158"/>
      <c r="E15" s="158">
        <v>121</v>
      </c>
      <c r="F15" s="142">
        <v>975000</v>
      </c>
      <c r="M15" s="1"/>
    </row>
    <row r="16" spans="1:13" ht="51" customHeight="1" x14ac:dyDescent="0.25">
      <c r="A16" s="143" t="s">
        <v>81</v>
      </c>
      <c r="B16" s="30"/>
      <c r="C16" s="30"/>
      <c r="D16" s="158"/>
      <c r="E16" s="158">
        <v>129</v>
      </c>
      <c r="F16" s="142">
        <v>295000</v>
      </c>
    </row>
    <row r="17" spans="1:6" ht="63.75" customHeight="1" x14ac:dyDescent="0.25">
      <c r="A17" s="146" t="s">
        <v>287</v>
      </c>
      <c r="B17" s="157"/>
      <c r="C17" s="157" t="s">
        <v>69</v>
      </c>
      <c r="D17" s="144"/>
      <c r="E17" s="144"/>
      <c r="F17" s="145">
        <v>3750132</v>
      </c>
    </row>
    <row r="18" spans="1:6" ht="39" customHeight="1" x14ac:dyDescent="0.25">
      <c r="A18" s="143" t="s">
        <v>223</v>
      </c>
      <c r="B18" s="33"/>
      <c r="C18" s="30"/>
      <c r="D18" s="158" t="s">
        <v>224</v>
      </c>
      <c r="E18" s="158"/>
      <c r="F18" s="142">
        <v>3750132</v>
      </c>
    </row>
    <row r="19" spans="1:6" ht="30.75" customHeight="1" x14ac:dyDescent="0.25">
      <c r="A19" s="143" t="s">
        <v>108</v>
      </c>
      <c r="B19" s="157"/>
      <c r="C19" s="30"/>
      <c r="D19" s="158" t="s">
        <v>109</v>
      </c>
      <c r="E19" s="158"/>
      <c r="F19" s="142">
        <v>3750132</v>
      </c>
    </row>
    <row r="20" spans="1:6" ht="21.75" customHeight="1" x14ac:dyDescent="0.25">
      <c r="A20" s="143" t="s">
        <v>82</v>
      </c>
      <c r="B20" s="157"/>
      <c r="C20" s="30"/>
      <c r="D20" s="158" t="s">
        <v>172</v>
      </c>
      <c r="E20" s="158"/>
      <c r="F20" s="142">
        <v>3750132</v>
      </c>
    </row>
    <row r="21" spans="1:6" ht="32.25" customHeight="1" x14ac:dyDescent="0.25">
      <c r="A21" s="143" t="s">
        <v>80</v>
      </c>
      <c r="B21" s="30"/>
      <c r="C21" s="30"/>
      <c r="D21" s="158"/>
      <c r="E21" s="158">
        <v>121</v>
      </c>
      <c r="F21" s="142">
        <v>2820132</v>
      </c>
    </row>
    <row r="22" spans="1:6" ht="45.75" customHeight="1" x14ac:dyDescent="0.25">
      <c r="A22" s="143" t="s">
        <v>83</v>
      </c>
      <c r="B22" s="30"/>
      <c r="C22" s="30"/>
      <c r="D22" s="158"/>
      <c r="E22" s="158">
        <v>122</v>
      </c>
      <c r="F22" s="142">
        <v>3000</v>
      </c>
    </row>
    <row r="23" spans="1:6" ht="46.5" customHeight="1" x14ac:dyDescent="0.25">
      <c r="A23" s="143" t="s">
        <v>84</v>
      </c>
      <c r="B23" s="30"/>
      <c r="C23" s="30"/>
      <c r="D23" s="158"/>
      <c r="E23" s="158">
        <v>129</v>
      </c>
      <c r="F23" s="142">
        <v>860000</v>
      </c>
    </row>
    <row r="24" spans="1:6" ht="21" customHeight="1" x14ac:dyDescent="0.25">
      <c r="A24" s="143" t="s">
        <v>85</v>
      </c>
      <c r="B24" s="30"/>
      <c r="C24" s="30"/>
      <c r="D24" s="158"/>
      <c r="E24" s="158">
        <v>244</v>
      </c>
      <c r="F24" s="142">
        <v>50000</v>
      </c>
    </row>
    <row r="25" spans="1:6" ht="32.25" customHeight="1" x14ac:dyDescent="0.25">
      <c r="A25" s="143" t="s">
        <v>86</v>
      </c>
      <c r="B25" s="30"/>
      <c r="C25" s="30"/>
      <c r="D25" s="158"/>
      <c r="E25" s="158">
        <v>851</v>
      </c>
      <c r="F25" s="142">
        <v>11000</v>
      </c>
    </row>
    <row r="26" spans="1:6" ht="18" customHeight="1" x14ac:dyDescent="0.25">
      <c r="A26" s="143" t="s">
        <v>87</v>
      </c>
      <c r="B26" s="30"/>
      <c r="C26" s="30"/>
      <c r="D26" s="158"/>
      <c r="E26" s="158">
        <v>852</v>
      </c>
      <c r="F26" s="142">
        <v>5000</v>
      </c>
    </row>
    <row r="27" spans="1:6" ht="19.5" customHeight="1" x14ac:dyDescent="0.25">
      <c r="A27" s="143" t="s">
        <v>88</v>
      </c>
      <c r="B27" s="30"/>
      <c r="C27" s="30"/>
      <c r="D27" s="158"/>
      <c r="E27" s="158">
        <v>853</v>
      </c>
      <c r="F27" s="142">
        <v>1000</v>
      </c>
    </row>
    <row r="28" spans="1:6" ht="42.75" customHeight="1" x14ac:dyDescent="0.25">
      <c r="A28" s="146" t="s">
        <v>292</v>
      </c>
      <c r="B28" s="30"/>
      <c r="C28" s="157" t="s">
        <v>174</v>
      </c>
      <c r="D28" s="158"/>
      <c r="E28" s="158"/>
      <c r="F28" s="145">
        <v>174259</v>
      </c>
    </row>
    <row r="29" spans="1:6" ht="39" customHeight="1" x14ac:dyDescent="0.25">
      <c r="A29" s="143" t="s">
        <v>223</v>
      </c>
      <c r="B29" s="33"/>
      <c r="C29" s="30"/>
      <c r="D29" s="158" t="s">
        <v>224</v>
      </c>
      <c r="E29" s="158"/>
      <c r="F29" s="142">
        <v>174259</v>
      </c>
    </row>
    <row r="30" spans="1:6" ht="30.75" customHeight="1" x14ac:dyDescent="0.25">
      <c r="A30" s="143" t="s">
        <v>108</v>
      </c>
      <c r="B30" s="157"/>
      <c r="C30" s="30"/>
      <c r="D30" s="158" t="s">
        <v>109</v>
      </c>
      <c r="E30" s="158"/>
      <c r="F30" s="142">
        <v>174259</v>
      </c>
    </row>
    <row r="31" spans="1:6" ht="48.75" customHeight="1" x14ac:dyDescent="0.25">
      <c r="A31" s="143" t="s">
        <v>90</v>
      </c>
      <c r="B31" s="157"/>
      <c r="C31" s="157"/>
      <c r="D31" s="25" t="s">
        <v>175</v>
      </c>
      <c r="E31" s="144"/>
      <c r="F31" s="145">
        <v>130082</v>
      </c>
    </row>
    <row r="32" spans="1:6" ht="20.25" customHeight="1" x14ac:dyDescent="0.25">
      <c r="A32" s="143" t="s">
        <v>89</v>
      </c>
      <c r="B32" s="30"/>
      <c r="C32" s="30"/>
      <c r="D32" s="26"/>
      <c r="E32" s="158">
        <v>540</v>
      </c>
      <c r="F32" s="142">
        <v>130082</v>
      </c>
    </row>
    <row r="33" spans="1:6" ht="45.75" customHeight="1" x14ac:dyDescent="0.25">
      <c r="A33" s="143" t="s">
        <v>91</v>
      </c>
      <c r="B33" s="30"/>
      <c r="C33" s="30"/>
      <c r="D33" s="25" t="s">
        <v>176</v>
      </c>
      <c r="E33" s="158"/>
      <c r="F33" s="145">
        <v>40000</v>
      </c>
    </row>
    <row r="34" spans="1:6" ht="17.25" customHeight="1" x14ac:dyDescent="0.25">
      <c r="A34" s="143" t="s">
        <v>89</v>
      </c>
      <c r="B34" s="30"/>
      <c r="C34" s="30"/>
      <c r="D34" s="26"/>
      <c r="E34" s="158">
        <v>540</v>
      </c>
      <c r="F34" s="142">
        <v>40000</v>
      </c>
    </row>
    <row r="35" spans="1:6" ht="79.5" customHeight="1" x14ac:dyDescent="0.25">
      <c r="A35" s="143" t="s">
        <v>281</v>
      </c>
      <c r="B35" s="30"/>
      <c r="C35" s="30"/>
      <c r="D35" s="26" t="s">
        <v>282</v>
      </c>
      <c r="E35" s="158"/>
      <c r="F35" s="145">
        <v>4177</v>
      </c>
    </row>
    <row r="36" spans="1:6" ht="17.25" customHeight="1" x14ac:dyDescent="0.25">
      <c r="A36" s="143" t="s">
        <v>89</v>
      </c>
      <c r="B36" s="30"/>
      <c r="C36" s="30"/>
      <c r="D36" s="26"/>
      <c r="E36" s="158">
        <v>540</v>
      </c>
      <c r="F36" s="142">
        <v>4177</v>
      </c>
    </row>
    <row r="37" spans="1:6" ht="18" customHeight="1" x14ac:dyDescent="0.25">
      <c r="A37" s="146" t="s">
        <v>92</v>
      </c>
      <c r="B37" s="30"/>
      <c r="C37" s="157" t="s">
        <v>329</v>
      </c>
      <c r="D37" s="158"/>
      <c r="E37" s="158"/>
      <c r="F37" s="145">
        <v>10000</v>
      </c>
    </row>
    <row r="38" spans="1:6" ht="39" customHeight="1" x14ac:dyDescent="0.25">
      <c r="A38" s="143" t="s">
        <v>223</v>
      </c>
      <c r="B38" s="33"/>
      <c r="C38" s="30"/>
      <c r="D38" s="158" t="s">
        <v>224</v>
      </c>
      <c r="E38" s="158"/>
      <c r="F38" s="142">
        <v>10000</v>
      </c>
    </row>
    <row r="39" spans="1:6" ht="60" customHeight="1" x14ac:dyDescent="0.25">
      <c r="A39" s="143" t="s">
        <v>254</v>
      </c>
      <c r="B39" s="157"/>
      <c r="C39" s="30"/>
      <c r="D39" s="158" t="s">
        <v>253</v>
      </c>
      <c r="E39" s="158"/>
      <c r="F39" s="142">
        <v>10000</v>
      </c>
    </row>
    <row r="40" spans="1:6" ht="20.25" customHeight="1" x14ac:dyDescent="0.25">
      <c r="A40" s="143" t="s">
        <v>93</v>
      </c>
      <c r="B40" s="30"/>
      <c r="C40" s="157"/>
      <c r="D40" s="26" t="s">
        <v>177</v>
      </c>
      <c r="E40" s="158"/>
      <c r="F40" s="142">
        <v>10000</v>
      </c>
    </row>
    <row r="41" spans="1:6" ht="19.5" customHeight="1" x14ac:dyDescent="0.25">
      <c r="A41" s="143" t="s">
        <v>94</v>
      </c>
      <c r="B41" s="30"/>
      <c r="C41" s="30"/>
      <c r="D41" s="26"/>
      <c r="E41" s="158">
        <v>870</v>
      </c>
      <c r="F41" s="142">
        <v>10000</v>
      </c>
    </row>
    <row r="42" spans="1:6" ht="18.75" customHeight="1" x14ac:dyDescent="0.25">
      <c r="A42" s="146" t="s">
        <v>39</v>
      </c>
      <c r="B42" s="157"/>
      <c r="C42" s="157" t="s">
        <v>330</v>
      </c>
      <c r="D42" s="158"/>
      <c r="E42" s="158"/>
      <c r="F42" s="145">
        <v>903800.36</v>
      </c>
    </row>
    <row r="43" spans="1:6" ht="30.75" customHeight="1" x14ac:dyDescent="0.25">
      <c r="A43" s="146" t="s">
        <v>95</v>
      </c>
      <c r="B43" s="157"/>
      <c r="C43" s="30"/>
      <c r="D43" s="144" t="s">
        <v>96</v>
      </c>
      <c r="E43" s="158"/>
      <c r="F43" s="145">
        <v>742520.36</v>
      </c>
    </row>
    <row r="44" spans="1:6" ht="32.25" customHeight="1" x14ac:dyDescent="0.25">
      <c r="A44" s="143" t="s">
        <v>97</v>
      </c>
      <c r="B44" s="157"/>
      <c r="C44" s="30"/>
      <c r="D44" s="158" t="s">
        <v>98</v>
      </c>
      <c r="E44" s="158"/>
      <c r="F44" s="142">
        <v>742520.36</v>
      </c>
    </row>
    <row r="45" spans="1:6" ht="20.25" customHeight="1" x14ac:dyDescent="0.25">
      <c r="A45" s="143" t="s">
        <v>99</v>
      </c>
      <c r="B45" s="157"/>
      <c r="C45" s="30"/>
      <c r="D45" s="158" t="s">
        <v>100</v>
      </c>
      <c r="E45" s="158"/>
      <c r="F45" s="142">
        <v>742520.36</v>
      </c>
    </row>
    <row r="46" spans="1:6" ht="33.75" customHeight="1" x14ac:dyDescent="0.25">
      <c r="A46" s="143" t="s">
        <v>225</v>
      </c>
      <c r="B46" s="157"/>
      <c r="C46" s="30"/>
      <c r="D46" s="158"/>
      <c r="E46" s="158">
        <v>242</v>
      </c>
      <c r="F46" s="142">
        <v>226200</v>
      </c>
    </row>
    <row r="47" spans="1:6" ht="33" customHeight="1" x14ac:dyDescent="0.25">
      <c r="A47" s="143" t="s">
        <v>85</v>
      </c>
      <c r="B47" s="157"/>
      <c r="C47" s="30"/>
      <c r="D47" s="158"/>
      <c r="E47" s="158">
        <v>244</v>
      </c>
      <c r="F47" s="142">
        <v>496072.36</v>
      </c>
    </row>
    <row r="48" spans="1:6" ht="33" customHeight="1" x14ac:dyDescent="0.25">
      <c r="A48" s="143" t="s">
        <v>133</v>
      </c>
      <c r="B48" s="157"/>
      <c r="C48" s="30"/>
      <c r="D48" s="158"/>
      <c r="E48" s="158">
        <v>853</v>
      </c>
      <c r="F48" s="142">
        <v>20248</v>
      </c>
    </row>
    <row r="49" spans="1:6" ht="45.75" customHeight="1" x14ac:dyDescent="0.25">
      <c r="A49" s="146" t="s">
        <v>101</v>
      </c>
      <c r="B49" s="157"/>
      <c r="C49" s="30"/>
      <c r="D49" s="144" t="s">
        <v>102</v>
      </c>
      <c r="E49" s="144"/>
      <c r="F49" s="145">
        <v>161280</v>
      </c>
    </row>
    <row r="50" spans="1:6" ht="48" customHeight="1" x14ac:dyDescent="0.25">
      <c r="A50" s="143" t="s">
        <v>103</v>
      </c>
      <c r="B50" s="157"/>
      <c r="C50" s="30"/>
      <c r="D50" s="158" t="s">
        <v>104</v>
      </c>
      <c r="E50" s="158"/>
      <c r="F50" s="142">
        <v>161280</v>
      </c>
    </row>
    <row r="51" spans="1:6" ht="43.5" customHeight="1" x14ac:dyDescent="0.25">
      <c r="A51" s="143" t="s">
        <v>103</v>
      </c>
      <c r="B51" s="157"/>
      <c r="C51" s="30"/>
      <c r="D51" s="158" t="s">
        <v>105</v>
      </c>
      <c r="E51" s="158"/>
      <c r="F51" s="142">
        <v>161280</v>
      </c>
    </row>
    <row r="52" spans="1:6" ht="18.75" customHeight="1" x14ac:dyDescent="0.25">
      <c r="A52" s="143" t="s">
        <v>106</v>
      </c>
      <c r="B52" s="157"/>
      <c r="C52" s="30"/>
      <c r="D52" s="158"/>
      <c r="E52" s="158">
        <v>244</v>
      </c>
      <c r="F52" s="142">
        <v>5280</v>
      </c>
    </row>
    <row r="53" spans="1:6" ht="20.25" customHeight="1" x14ac:dyDescent="0.25">
      <c r="A53" s="143" t="s">
        <v>107</v>
      </c>
      <c r="B53" s="157"/>
      <c r="C53" s="30"/>
      <c r="D53" s="158"/>
      <c r="E53" s="158">
        <v>247</v>
      </c>
      <c r="F53" s="142">
        <v>156000</v>
      </c>
    </row>
    <row r="54" spans="1:6" ht="20.25" customHeight="1" x14ac:dyDescent="0.25">
      <c r="A54" s="146" t="s">
        <v>40</v>
      </c>
      <c r="B54" s="157" t="s">
        <v>67</v>
      </c>
      <c r="C54" s="30"/>
      <c r="D54" s="158"/>
      <c r="E54" s="158"/>
      <c r="F54" s="145">
        <v>355290</v>
      </c>
    </row>
    <row r="55" spans="1:6" ht="18" customHeight="1" x14ac:dyDescent="0.25">
      <c r="A55" s="146" t="s">
        <v>42</v>
      </c>
      <c r="B55" s="30"/>
      <c r="C55" s="157" t="s">
        <v>68</v>
      </c>
      <c r="D55" s="158"/>
      <c r="E55" s="158"/>
      <c r="F55" s="142"/>
    </row>
    <row r="56" spans="1:6" ht="39" customHeight="1" x14ac:dyDescent="0.25">
      <c r="A56" s="143" t="s">
        <v>223</v>
      </c>
      <c r="B56" s="33"/>
      <c r="C56" s="30"/>
      <c r="D56" s="158" t="s">
        <v>224</v>
      </c>
      <c r="E56" s="158"/>
      <c r="F56" s="142">
        <v>355290</v>
      </c>
    </row>
    <row r="57" spans="1:6" ht="30.75" customHeight="1" x14ac:dyDescent="0.25">
      <c r="A57" s="143" t="s">
        <v>108</v>
      </c>
      <c r="B57" s="157"/>
      <c r="C57" s="30"/>
      <c r="D57" s="158" t="s">
        <v>109</v>
      </c>
      <c r="E57" s="158"/>
      <c r="F57" s="142">
        <v>355290</v>
      </c>
    </row>
    <row r="58" spans="1:6" ht="51.75" customHeight="1" x14ac:dyDescent="0.25">
      <c r="A58" s="143" t="s">
        <v>110</v>
      </c>
      <c r="B58" s="157"/>
      <c r="C58" s="30"/>
      <c r="D58" s="24" t="s">
        <v>178</v>
      </c>
      <c r="E58" s="158"/>
      <c r="F58" s="142">
        <v>355290</v>
      </c>
    </row>
    <row r="59" spans="1:6" ht="31.5" customHeight="1" x14ac:dyDescent="0.25">
      <c r="A59" s="143" t="s">
        <v>80</v>
      </c>
      <c r="B59" s="157"/>
      <c r="C59" s="157"/>
      <c r="D59" s="144"/>
      <c r="E59" s="158">
        <v>121</v>
      </c>
      <c r="F59" s="142">
        <v>272880</v>
      </c>
    </row>
    <row r="60" spans="1:6" ht="54.75" customHeight="1" x14ac:dyDescent="0.25">
      <c r="A60" s="143" t="s">
        <v>84</v>
      </c>
      <c r="B60" s="30"/>
      <c r="C60" s="30"/>
      <c r="D60" s="158"/>
      <c r="E60" s="158">
        <v>129</v>
      </c>
      <c r="F60" s="142">
        <v>82410</v>
      </c>
    </row>
    <row r="61" spans="1:6" ht="33" customHeight="1" x14ac:dyDescent="0.25">
      <c r="A61" s="146" t="s">
        <v>43</v>
      </c>
      <c r="B61" s="157" t="s">
        <v>68</v>
      </c>
      <c r="C61" s="30"/>
      <c r="D61" s="158"/>
      <c r="E61" s="158"/>
      <c r="F61" s="145">
        <v>2861480</v>
      </c>
    </row>
    <row r="62" spans="1:6" ht="51.75" customHeight="1" x14ac:dyDescent="0.25">
      <c r="A62" s="146" t="s">
        <v>45</v>
      </c>
      <c r="B62" s="30"/>
      <c r="C62" s="157" t="s">
        <v>325</v>
      </c>
      <c r="D62" s="158"/>
      <c r="E62" s="158"/>
      <c r="F62" s="142"/>
    </row>
    <row r="63" spans="1:6" ht="81.75" customHeight="1" x14ac:dyDescent="0.25">
      <c r="A63" s="146" t="s">
        <v>111</v>
      </c>
      <c r="B63" s="30"/>
      <c r="C63" s="30"/>
      <c r="D63" s="28" t="s">
        <v>112</v>
      </c>
      <c r="E63" s="144"/>
      <c r="F63" s="145">
        <f>F64</f>
        <v>2861480</v>
      </c>
    </row>
    <row r="64" spans="1:6" ht="76.5" customHeight="1" x14ac:dyDescent="0.25">
      <c r="A64" s="143" t="s">
        <v>113</v>
      </c>
      <c r="B64" s="157"/>
      <c r="C64" s="157"/>
      <c r="D64" s="26" t="s">
        <v>114</v>
      </c>
      <c r="E64" s="144"/>
      <c r="F64" s="142">
        <f>F65+F67</f>
        <v>2861480</v>
      </c>
    </row>
    <row r="65" spans="1:6" ht="29.25" customHeight="1" x14ac:dyDescent="0.25">
      <c r="A65" s="143" t="s">
        <v>347</v>
      </c>
      <c r="B65" s="157"/>
      <c r="C65" s="157"/>
      <c r="D65" s="26" t="s">
        <v>348</v>
      </c>
      <c r="E65" s="144"/>
      <c r="F65" s="142">
        <v>2801480</v>
      </c>
    </row>
    <row r="66" spans="1:6" ht="24.75" customHeight="1" x14ac:dyDescent="0.25">
      <c r="A66" s="143" t="s">
        <v>117</v>
      </c>
      <c r="B66" s="157"/>
      <c r="C66" s="157"/>
      <c r="D66" s="26"/>
      <c r="E66" s="158">
        <v>244</v>
      </c>
      <c r="F66" s="142">
        <v>2801480</v>
      </c>
    </row>
    <row r="67" spans="1:6" ht="24" customHeight="1" x14ac:dyDescent="0.25">
      <c r="A67" s="143" t="s">
        <v>115</v>
      </c>
      <c r="B67" s="30"/>
      <c r="C67" s="157"/>
      <c r="D67" s="26" t="s">
        <v>116</v>
      </c>
      <c r="E67" s="144"/>
      <c r="F67" s="142">
        <v>60000</v>
      </c>
    </row>
    <row r="68" spans="1:6" ht="24" customHeight="1" x14ac:dyDescent="0.25">
      <c r="A68" s="143" t="s">
        <v>117</v>
      </c>
      <c r="B68" s="31"/>
      <c r="C68" s="31"/>
      <c r="D68" s="26"/>
      <c r="E68" s="158">
        <v>244</v>
      </c>
      <c r="F68" s="142">
        <v>60000</v>
      </c>
    </row>
    <row r="69" spans="1:6" ht="24" customHeight="1" x14ac:dyDescent="0.25">
      <c r="A69" s="146" t="s">
        <v>46</v>
      </c>
      <c r="B69" s="157" t="s">
        <v>69</v>
      </c>
      <c r="C69" s="31"/>
      <c r="D69" s="26"/>
      <c r="E69" s="158"/>
      <c r="F69" s="145">
        <f>F70</f>
        <v>83423</v>
      </c>
    </row>
    <row r="70" spans="1:6" ht="31.5" customHeight="1" x14ac:dyDescent="0.25">
      <c r="A70" s="146" t="s">
        <v>48</v>
      </c>
      <c r="B70" s="30"/>
      <c r="C70" s="157" t="s">
        <v>331</v>
      </c>
      <c r="D70" s="158"/>
      <c r="E70" s="158"/>
      <c r="F70" s="145">
        <f>F71+F79</f>
        <v>83423</v>
      </c>
    </row>
    <row r="71" spans="1:6" ht="24" customHeight="1" x14ac:dyDescent="0.25">
      <c r="A71" s="153" t="s">
        <v>179</v>
      </c>
      <c r="B71" s="151"/>
      <c r="C71" s="149"/>
      <c r="D71" s="147" t="s">
        <v>119</v>
      </c>
      <c r="E71" s="147"/>
      <c r="F71" s="155">
        <f>F73</f>
        <v>79623</v>
      </c>
    </row>
    <row r="72" spans="1:6" ht="9" customHeight="1" x14ac:dyDescent="0.25">
      <c r="A72" s="154"/>
      <c r="B72" s="152"/>
      <c r="C72" s="150"/>
      <c r="D72" s="148"/>
      <c r="E72" s="148"/>
      <c r="F72" s="156"/>
    </row>
    <row r="73" spans="1:6" ht="19.5" customHeight="1" x14ac:dyDescent="0.25">
      <c r="A73" s="143" t="s">
        <v>120</v>
      </c>
      <c r="B73" s="30"/>
      <c r="C73" s="157"/>
      <c r="D73" s="158" t="s">
        <v>121</v>
      </c>
      <c r="E73" s="158"/>
      <c r="F73" s="142">
        <f>F74+F76</f>
        <v>79623</v>
      </c>
    </row>
    <row r="74" spans="1:6" ht="72.75" customHeight="1" x14ac:dyDescent="0.25">
      <c r="A74" s="23" t="s">
        <v>332</v>
      </c>
      <c r="B74" s="30"/>
      <c r="C74" s="157"/>
      <c r="D74" s="158" t="s">
        <v>122</v>
      </c>
      <c r="E74" s="158"/>
      <c r="F74" s="142">
        <v>3982</v>
      </c>
    </row>
    <row r="75" spans="1:6" ht="19.5" customHeight="1" x14ac:dyDescent="0.25">
      <c r="A75" s="143" t="s">
        <v>89</v>
      </c>
      <c r="B75" s="30"/>
      <c r="C75" s="157"/>
      <c r="D75" s="158"/>
      <c r="E75" s="158">
        <v>540</v>
      </c>
      <c r="F75" s="142">
        <v>3982</v>
      </c>
    </row>
    <row r="76" spans="1:6" ht="75" customHeight="1" x14ac:dyDescent="0.25">
      <c r="A76" s="23" t="s">
        <v>333</v>
      </c>
      <c r="B76" s="30"/>
      <c r="C76" s="157"/>
      <c r="D76" s="158" t="s">
        <v>123</v>
      </c>
      <c r="E76" s="158"/>
      <c r="F76" s="142">
        <v>75641</v>
      </c>
    </row>
    <row r="77" spans="1:6" ht="29.25" customHeight="1" x14ac:dyDescent="0.25">
      <c r="A77" s="143" t="s">
        <v>89</v>
      </c>
      <c r="B77" s="30"/>
      <c r="C77" s="157"/>
      <c r="D77" s="158"/>
      <c r="E77" s="158">
        <v>540</v>
      </c>
      <c r="F77" s="142">
        <v>75641</v>
      </c>
    </row>
    <row r="78" spans="1:6" ht="29.25" customHeight="1" x14ac:dyDescent="0.25">
      <c r="A78" s="143" t="s">
        <v>223</v>
      </c>
      <c r="B78" s="30"/>
      <c r="C78" s="157"/>
      <c r="D78" s="158" t="s">
        <v>224</v>
      </c>
      <c r="E78" s="158"/>
      <c r="F78" s="142">
        <v>3800</v>
      </c>
    </row>
    <row r="79" spans="1:6" ht="30.75" customHeight="1" x14ac:dyDescent="0.25">
      <c r="A79" s="143" t="s">
        <v>108</v>
      </c>
      <c r="B79" s="30"/>
      <c r="C79" s="30"/>
      <c r="D79" s="158" t="s">
        <v>109</v>
      </c>
      <c r="E79" s="158"/>
      <c r="F79" s="142">
        <v>3800</v>
      </c>
    </row>
    <row r="80" spans="1:6" ht="90" customHeight="1" x14ac:dyDescent="0.25">
      <c r="A80" s="23" t="s">
        <v>334</v>
      </c>
      <c r="B80" s="30"/>
      <c r="C80" s="157"/>
      <c r="D80" s="158" t="s">
        <v>246</v>
      </c>
      <c r="E80" s="158"/>
      <c r="F80" s="142">
        <v>3800</v>
      </c>
    </row>
    <row r="81" spans="1:6" ht="18.75" customHeight="1" x14ac:dyDescent="0.25">
      <c r="A81" s="143" t="s">
        <v>89</v>
      </c>
      <c r="B81" s="30"/>
      <c r="C81" s="157"/>
      <c r="D81" s="158"/>
      <c r="E81" s="158">
        <v>540</v>
      </c>
      <c r="F81" s="142">
        <v>3800</v>
      </c>
    </row>
    <row r="82" spans="1:6" ht="24" customHeight="1" x14ac:dyDescent="0.25">
      <c r="A82" s="146" t="s">
        <v>49</v>
      </c>
      <c r="B82" s="157" t="s">
        <v>70</v>
      </c>
      <c r="C82" s="31"/>
      <c r="D82" s="158"/>
      <c r="E82" s="158"/>
      <c r="F82" s="159">
        <f>F83+F90+F111</f>
        <v>12562580.640000001</v>
      </c>
    </row>
    <row r="83" spans="1:6" ht="21" customHeight="1" x14ac:dyDescent="0.25">
      <c r="A83" s="143" t="s">
        <v>51</v>
      </c>
      <c r="B83" s="30"/>
      <c r="C83" s="157" t="s">
        <v>66</v>
      </c>
      <c r="D83" s="158"/>
      <c r="E83" s="158"/>
      <c r="F83" s="145">
        <f>F84</f>
        <v>994100</v>
      </c>
    </row>
    <row r="84" spans="1:6" ht="59.25" customHeight="1" x14ac:dyDescent="0.25">
      <c r="A84" s="146" t="s">
        <v>124</v>
      </c>
      <c r="B84" s="157"/>
      <c r="C84" s="157"/>
      <c r="D84" s="144" t="s">
        <v>102</v>
      </c>
      <c r="E84" s="144"/>
      <c r="F84" s="145">
        <f>F86</f>
        <v>994100</v>
      </c>
    </row>
    <row r="85" spans="1:6" ht="48" customHeight="1" x14ac:dyDescent="0.25">
      <c r="A85" s="143" t="s">
        <v>103</v>
      </c>
      <c r="B85" s="157"/>
      <c r="C85" s="157"/>
      <c r="D85" s="158" t="s">
        <v>104</v>
      </c>
      <c r="E85" s="144"/>
      <c r="F85" s="142">
        <v>994100</v>
      </c>
    </row>
    <row r="86" spans="1:6" ht="44.25" customHeight="1" x14ac:dyDescent="0.25">
      <c r="A86" s="143" t="s">
        <v>125</v>
      </c>
      <c r="B86" s="157"/>
      <c r="C86" s="157"/>
      <c r="D86" s="158" t="s">
        <v>105</v>
      </c>
      <c r="E86" s="158"/>
      <c r="F86" s="142">
        <f>F87+F88+F89</f>
        <v>994100</v>
      </c>
    </row>
    <row r="87" spans="1:6" ht="21" customHeight="1" x14ac:dyDescent="0.25">
      <c r="A87" s="143" t="s">
        <v>117</v>
      </c>
      <c r="B87" s="157"/>
      <c r="C87" s="157"/>
      <c r="D87" s="158"/>
      <c r="E87" s="158">
        <v>244</v>
      </c>
      <c r="F87" s="142">
        <v>251027</v>
      </c>
    </row>
    <row r="88" spans="1:6" ht="21" customHeight="1" x14ac:dyDescent="0.25">
      <c r="A88" s="143" t="s">
        <v>107</v>
      </c>
      <c r="B88" s="157"/>
      <c r="C88" s="157"/>
      <c r="D88" s="158"/>
      <c r="E88" s="158">
        <v>247</v>
      </c>
      <c r="F88" s="142">
        <v>740000</v>
      </c>
    </row>
    <row r="89" spans="1:6" ht="21" customHeight="1" x14ac:dyDescent="0.25">
      <c r="A89" s="143" t="s">
        <v>133</v>
      </c>
      <c r="B89" s="157"/>
      <c r="C89" s="157"/>
      <c r="D89" s="158"/>
      <c r="E89" s="158">
        <v>831</v>
      </c>
      <c r="F89" s="142">
        <v>3073</v>
      </c>
    </row>
    <row r="90" spans="1:6" ht="19.5" customHeight="1" x14ac:dyDescent="0.25">
      <c r="A90" s="143" t="s">
        <v>53</v>
      </c>
      <c r="B90" s="157"/>
      <c r="C90" s="157" t="s">
        <v>68</v>
      </c>
      <c r="D90" s="158"/>
      <c r="E90" s="158"/>
      <c r="F90" s="145">
        <f>F91+F104+F106</f>
        <v>11187659.32</v>
      </c>
    </row>
    <row r="91" spans="1:6" ht="47.25" customHeight="1" x14ac:dyDescent="0.25">
      <c r="A91" s="146" t="s">
        <v>126</v>
      </c>
      <c r="B91" s="157"/>
      <c r="C91" s="157"/>
      <c r="D91" s="144" t="s">
        <v>127</v>
      </c>
      <c r="E91" s="144"/>
      <c r="F91" s="145">
        <f>F92</f>
        <v>3457247</v>
      </c>
    </row>
    <row r="92" spans="1:6" ht="24" customHeight="1" x14ac:dyDescent="0.25">
      <c r="A92" s="143" t="s">
        <v>128</v>
      </c>
      <c r="B92" s="157"/>
      <c r="C92" s="157"/>
      <c r="D92" s="158" t="s">
        <v>129</v>
      </c>
      <c r="E92" s="158"/>
      <c r="F92" s="142">
        <f>F93+F97+F99+F102</f>
        <v>3457247</v>
      </c>
    </row>
    <row r="93" spans="1:6" ht="22.5" customHeight="1" x14ac:dyDescent="0.25">
      <c r="A93" s="143" t="s">
        <v>130</v>
      </c>
      <c r="B93" s="157"/>
      <c r="C93" s="157"/>
      <c r="D93" s="158" t="s">
        <v>131</v>
      </c>
      <c r="E93" s="158"/>
      <c r="F93" s="142">
        <v>2009000</v>
      </c>
    </row>
    <row r="94" spans="1:6" ht="21.75" customHeight="1" x14ac:dyDescent="0.25">
      <c r="A94" s="143" t="s">
        <v>132</v>
      </c>
      <c r="B94" s="157"/>
      <c r="C94" s="157"/>
      <c r="D94" s="158"/>
      <c r="E94" s="158">
        <v>247</v>
      </c>
      <c r="F94" s="142">
        <v>1830000</v>
      </c>
    </row>
    <row r="95" spans="1:6" ht="24" customHeight="1" x14ac:dyDescent="0.25">
      <c r="A95" s="143" t="s">
        <v>118</v>
      </c>
      <c r="B95" s="30"/>
      <c r="C95" s="30"/>
      <c r="D95" s="158"/>
      <c r="E95" s="158">
        <v>244</v>
      </c>
      <c r="F95" s="142">
        <v>178000</v>
      </c>
    </row>
    <row r="96" spans="1:6" ht="24" customHeight="1" x14ac:dyDescent="0.25">
      <c r="A96" s="143" t="s">
        <v>133</v>
      </c>
      <c r="B96" s="30"/>
      <c r="C96" s="30"/>
      <c r="D96" s="158"/>
      <c r="E96" s="158">
        <v>853</v>
      </c>
      <c r="F96" s="142">
        <v>1000</v>
      </c>
    </row>
    <row r="97" spans="1:6" ht="24" customHeight="1" x14ac:dyDescent="0.25">
      <c r="A97" s="143" t="s">
        <v>134</v>
      </c>
      <c r="B97" s="30"/>
      <c r="C97" s="30"/>
      <c r="D97" s="158" t="s">
        <v>135</v>
      </c>
      <c r="E97" s="158"/>
      <c r="F97" s="142">
        <v>65000</v>
      </c>
    </row>
    <row r="98" spans="1:6" ht="24" customHeight="1" x14ac:dyDescent="0.25">
      <c r="A98" s="143" t="s">
        <v>117</v>
      </c>
      <c r="B98" s="157"/>
      <c r="C98" s="157"/>
      <c r="D98" s="158"/>
      <c r="E98" s="158">
        <v>244</v>
      </c>
      <c r="F98" s="142">
        <v>65000</v>
      </c>
    </row>
    <row r="99" spans="1:6" ht="24" customHeight="1" x14ac:dyDescent="0.25">
      <c r="A99" s="143" t="s">
        <v>136</v>
      </c>
      <c r="B99" s="157"/>
      <c r="C99" s="157"/>
      <c r="D99" s="158" t="s">
        <v>137</v>
      </c>
      <c r="E99" s="158"/>
      <c r="F99" s="142">
        <f>F100+F101</f>
        <v>1286797</v>
      </c>
    </row>
    <row r="100" spans="1:6" ht="24" customHeight="1" x14ac:dyDescent="0.25">
      <c r="A100" s="143" t="s">
        <v>117</v>
      </c>
      <c r="B100" s="157"/>
      <c r="C100" s="157"/>
      <c r="D100" s="158"/>
      <c r="E100" s="158">
        <v>244</v>
      </c>
      <c r="F100" s="142">
        <v>1285797</v>
      </c>
    </row>
    <row r="101" spans="1:6" ht="24" customHeight="1" x14ac:dyDescent="0.25">
      <c r="A101" s="143" t="s">
        <v>133</v>
      </c>
      <c r="B101" s="157"/>
      <c r="C101" s="157"/>
      <c r="D101" s="158"/>
      <c r="E101" s="158">
        <v>831</v>
      </c>
      <c r="F101" s="142">
        <v>1000</v>
      </c>
    </row>
    <row r="102" spans="1:6" ht="34.5" customHeight="1" x14ac:dyDescent="0.25">
      <c r="A102" s="143" t="s">
        <v>293</v>
      </c>
      <c r="B102" s="157"/>
      <c r="C102" s="157"/>
      <c r="D102" s="158" t="s">
        <v>283</v>
      </c>
      <c r="E102" s="158"/>
      <c r="F102" s="142">
        <v>96450</v>
      </c>
    </row>
    <row r="103" spans="1:6" ht="24" customHeight="1" x14ac:dyDescent="0.25">
      <c r="A103" s="143" t="s">
        <v>89</v>
      </c>
      <c r="B103" s="157"/>
      <c r="C103" s="157"/>
      <c r="D103" s="158"/>
      <c r="E103" s="158">
        <v>540</v>
      </c>
      <c r="F103" s="142">
        <v>96450</v>
      </c>
    </row>
    <row r="104" spans="1:6" ht="53.25" customHeight="1" x14ac:dyDescent="0.25">
      <c r="A104" s="143" t="s">
        <v>285</v>
      </c>
      <c r="B104" s="157"/>
      <c r="C104" s="157"/>
      <c r="D104" s="158" t="s">
        <v>284</v>
      </c>
      <c r="E104" s="158"/>
      <c r="F104" s="142">
        <v>54973.32</v>
      </c>
    </row>
    <row r="105" spans="1:6" ht="24" customHeight="1" x14ac:dyDescent="0.25">
      <c r="A105" s="143" t="s">
        <v>89</v>
      </c>
      <c r="B105" s="157"/>
      <c r="C105" s="157"/>
      <c r="D105" s="158"/>
      <c r="E105" s="158">
        <v>540</v>
      </c>
      <c r="F105" s="142">
        <v>54973.32</v>
      </c>
    </row>
    <row r="106" spans="1:6" ht="51.75" customHeight="1" x14ac:dyDescent="0.25">
      <c r="A106" s="146" t="s">
        <v>247</v>
      </c>
      <c r="B106" s="157"/>
      <c r="C106" s="157"/>
      <c r="D106" s="144" t="s">
        <v>248</v>
      </c>
      <c r="E106" s="158"/>
      <c r="F106" s="142">
        <v>7675439</v>
      </c>
    </row>
    <row r="107" spans="1:6" ht="24" customHeight="1" x14ac:dyDescent="0.25">
      <c r="A107" s="143" t="s">
        <v>249</v>
      </c>
      <c r="B107" s="157"/>
      <c r="C107" s="157"/>
      <c r="D107" s="158" t="s">
        <v>250</v>
      </c>
      <c r="E107" s="158"/>
      <c r="F107" s="142">
        <v>7675439</v>
      </c>
    </row>
    <row r="108" spans="1:6" ht="24" customHeight="1" x14ac:dyDescent="0.25">
      <c r="A108" s="143" t="s">
        <v>251</v>
      </c>
      <c r="B108" s="157"/>
      <c r="C108" s="157"/>
      <c r="D108" s="158" t="s">
        <v>252</v>
      </c>
      <c r="E108" s="158"/>
      <c r="F108" s="142">
        <v>7675439</v>
      </c>
    </row>
    <row r="109" spans="1:6" ht="24" customHeight="1" x14ac:dyDescent="0.25">
      <c r="A109" s="143" t="s">
        <v>117</v>
      </c>
      <c r="B109" s="157"/>
      <c r="C109" s="157"/>
      <c r="D109" s="158"/>
      <c r="E109" s="158">
        <v>244</v>
      </c>
      <c r="F109" s="142">
        <v>305439</v>
      </c>
    </row>
    <row r="110" spans="1:6" ht="24" customHeight="1" x14ac:dyDescent="0.25">
      <c r="A110" s="143" t="s">
        <v>89</v>
      </c>
      <c r="B110" s="157"/>
      <c r="C110" s="157"/>
      <c r="D110" s="158"/>
      <c r="E110" s="158">
        <v>540</v>
      </c>
      <c r="F110" s="142">
        <v>7370000</v>
      </c>
    </row>
    <row r="111" spans="1:6" ht="39.75" customHeight="1" x14ac:dyDescent="0.25">
      <c r="A111" s="160" t="s">
        <v>55</v>
      </c>
      <c r="B111" s="149"/>
      <c r="C111" s="149" t="s">
        <v>70</v>
      </c>
      <c r="D111" s="147"/>
      <c r="E111" s="147"/>
      <c r="F111" s="155">
        <f>F112+F118</f>
        <v>380821.32</v>
      </c>
    </row>
    <row r="112" spans="1:6" ht="42.75" x14ac:dyDescent="0.25">
      <c r="A112" s="146" t="s">
        <v>181</v>
      </c>
      <c r="B112" s="157"/>
      <c r="C112" s="157"/>
      <c r="D112" s="144" t="s">
        <v>138</v>
      </c>
      <c r="E112" s="144"/>
      <c r="F112" s="145">
        <v>308900</v>
      </c>
    </row>
    <row r="113" spans="1:6" ht="45" x14ac:dyDescent="0.25">
      <c r="A113" s="143" t="s">
        <v>103</v>
      </c>
      <c r="B113" s="30"/>
      <c r="C113" s="30"/>
      <c r="D113" s="158" t="s">
        <v>349</v>
      </c>
      <c r="E113" s="158"/>
      <c r="F113" s="142">
        <v>308900</v>
      </c>
    </row>
    <row r="114" spans="1:6" ht="45" x14ac:dyDescent="0.25">
      <c r="A114" s="232" t="s">
        <v>140</v>
      </c>
      <c r="B114" s="151"/>
      <c r="C114" s="151"/>
      <c r="D114" s="161" t="s">
        <v>141</v>
      </c>
      <c r="E114" s="161"/>
      <c r="F114" s="231">
        <f>F116+F117</f>
        <v>308900</v>
      </c>
    </row>
    <row r="115" spans="1:6" ht="3.75" customHeight="1" x14ac:dyDescent="0.25">
      <c r="A115" s="162"/>
      <c r="B115" s="150"/>
      <c r="C115" s="150"/>
      <c r="D115" s="163"/>
      <c r="E115" s="163"/>
      <c r="F115" s="164"/>
    </row>
    <row r="116" spans="1:6" ht="24" customHeight="1" x14ac:dyDescent="0.25">
      <c r="A116" s="143" t="s">
        <v>117</v>
      </c>
      <c r="B116" s="157"/>
      <c r="C116" s="157"/>
      <c r="D116" s="158"/>
      <c r="E116" s="158">
        <v>244</v>
      </c>
      <c r="F116" s="142">
        <v>306900</v>
      </c>
    </row>
    <row r="117" spans="1:6" ht="19.5" customHeight="1" x14ac:dyDescent="0.25">
      <c r="A117" s="143" t="s">
        <v>133</v>
      </c>
      <c r="B117" s="157"/>
      <c r="C117" s="157"/>
      <c r="D117" s="158"/>
      <c r="E117" s="158">
        <v>853</v>
      </c>
      <c r="F117" s="142">
        <v>2000</v>
      </c>
    </row>
    <row r="118" spans="1:6" ht="76.5" customHeight="1" x14ac:dyDescent="0.25">
      <c r="A118" s="143" t="s">
        <v>142</v>
      </c>
      <c r="B118" s="157"/>
      <c r="C118" s="157"/>
      <c r="D118" s="158" t="s">
        <v>143</v>
      </c>
      <c r="E118" s="158"/>
      <c r="F118" s="142">
        <v>71921.320000000007</v>
      </c>
    </row>
    <row r="119" spans="1:6" ht="20.25" customHeight="1" x14ac:dyDescent="0.25">
      <c r="A119" s="143" t="s">
        <v>89</v>
      </c>
      <c r="B119" s="157"/>
      <c r="C119" s="157"/>
      <c r="D119" s="158"/>
      <c r="E119" s="158">
        <v>540</v>
      </c>
      <c r="F119" s="142">
        <v>71921.320000000007</v>
      </c>
    </row>
    <row r="120" spans="1:6" ht="17.25" customHeight="1" x14ac:dyDescent="0.25">
      <c r="A120" s="29" t="s">
        <v>56</v>
      </c>
      <c r="B120" s="157" t="s">
        <v>71</v>
      </c>
      <c r="C120" s="157"/>
      <c r="D120" s="158"/>
      <c r="E120" s="158"/>
      <c r="F120" s="145">
        <v>50000</v>
      </c>
    </row>
    <row r="121" spans="1:6" ht="20.25" customHeight="1" x14ac:dyDescent="0.25">
      <c r="A121" s="146" t="s">
        <v>288</v>
      </c>
      <c r="B121" s="30"/>
      <c r="C121" s="157" t="s">
        <v>71</v>
      </c>
      <c r="D121" s="158"/>
      <c r="E121" s="158"/>
      <c r="F121" s="142"/>
    </row>
    <row r="122" spans="1:6" ht="54" customHeight="1" x14ac:dyDescent="0.25">
      <c r="A122" s="146" t="s">
        <v>180</v>
      </c>
      <c r="B122" s="157"/>
      <c r="C122" s="157"/>
      <c r="D122" s="158" t="s">
        <v>144</v>
      </c>
      <c r="E122" s="158"/>
      <c r="F122" s="145">
        <v>50000</v>
      </c>
    </row>
    <row r="123" spans="1:6" ht="24" customHeight="1" x14ac:dyDescent="0.25">
      <c r="A123" s="143" t="s">
        <v>145</v>
      </c>
      <c r="B123" s="157"/>
      <c r="C123" s="157"/>
      <c r="D123" s="158" t="s">
        <v>146</v>
      </c>
      <c r="E123" s="158"/>
      <c r="F123" s="142">
        <v>50000</v>
      </c>
    </row>
    <row r="124" spans="1:6" ht="75" customHeight="1" x14ac:dyDescent="0.25">
      <c r="A124" s="143" t="s">
        <v>147</v>
      </c>
      <c r="B124" s="30"/>
      <c r="C124" s="30"/>
      <c r="D124" s="158" t="s">
        <v>148</v>
      </c>
      <c r="E124" s="158"/>
      <c r="F124" s="142">
        <v>50000</v>
      </c>
    </row>
    <row r="125" spans="1:6" ht="21.75" customHeight="1" x14ac:dyDescent="0.25">
      <c r="A125" s="143" t="s">
        <v>89</v>
      </c>
      <c r="B125" s="157"/>
      <c r="C125" s="157"/>
      <c r="D125" s="158"/>
      <c r="E125" s="158">
        <v>540</v>
      </c>
      <c r="F125" s="142">
        <v>50000</v>
      </c>
    </row>
    <row r="126" spans="1:6" ht="24.75" customHeight="1" x14ac:dyDescent="0.25">
      <c r="A126" s="29" t="s">
        <v>58</v>
      </c>
      <c r="B126" s="157" t="s">
        <v>72</v>
      </c>
      <c r="C126" s="157"/>
      <c r="D126" s="158"/>
      <c r="E126" s="158"/>
      <c r="F126" s="145">
        <v>224563</v>
      </c>
    </row>
    <row r="127" spans="1:6" ht="20.25" customHeight="1" x14ac:dyDescent="0.25">
      <c r="A127" s="146" t="s">
        <v>60</v>
      </c>
      <c r="B127" s="157"/>
      <c r="C127" s="157" t="s">
        <v>66</v>
      </c>
      <c r="D127" s="158"/>
      <c r="E127" s="158"/>
      <c r="F127" s="142"/>
    </row>
    <row r="128" spans="1:6" ht="61.5" customHeight="1" x14ac:dyDescent="0.25">
      <c r="A128" s="146" t="s">
        <v>149</v>
      </c>
      <c r="B128" s="157"/>
      <c r="C128" s="157"/>
      <c r="D128" s="144" t="s">
        <v>150</v>
      </c>
      <c r="E128" s="158"/>
      <c r="F128" s="145">
        <v>224563</v>
      </c>
    </row>
    <row r="129" spans="1:6" ht="53.25" customHeight="1" x14ac:dyDescent="0.25">
      <c r="A129" s="143" t="s">
        <v>151</v>
      </c>
      <c r="B129" s="157"/>
      <c r="C129" s="157"/>
      <c r="D129" s="158" t="s">
        <v>152</v>
      </c>
      <c r="E129" s="158"/>
      <c r="F129" s="145">
        <v>224563</v>
      </c>
    </row>
    <row r="130" spans="1:6" ht="29.25" customHeight="1" x14ac:dyDescent="0.25">
      <c r="A130" s="143" t="s">
        <v>153</v>
      </c>
      <c r="B130" s="30"/>
      <c r="C130" s="30"/>
      <c r="D130" s="158" t="s">
        <v>154</v>
      </c>
      <c r="E130" s="158"/>
      <c r="F130" s="142">
        <v>80000</v>
      </c>
    </row>
    <row r="131" spans="1:6" ht="21.75" customHeight="1" x14ac:dyDescent="0.25">
      <c r="A131" s="143" t="s">
        <v>117</v>
      </c>
      <c r="B131" s="157"/>
      <c r="C131" s="157"/>
      <c r="D131" s="158"/>
      <c r="E131" s="158">
        <v>244</v>
      </c>
      <c r="F131" s="142">
        <v>80000</v>
      </c>
    </row>
    <row r="132" spans="1:6" ht="69" customHeight="1" x14ac:dyDescent="0.25">
      <c r="A132" s="143" t="s">
        <v>256</v>
      </c>
      <c r="B132" s="157"/>
      <c r="C132" s="157"/>
      <c r="D132" s="158" t="s">
        <v>155</v>
      </c>
      <c r="E132" s="158"/>
      <c r="F132" s="142">
        <v>144563</v>
      </c>
    </row>
    <row r="133" spans="1:6" ht="21" customHeight="1" x14ac:dyDescent="0.25">
      <c r="A133" s="143" t="s">
        <v>156</v>
      </c>
      <c r="B133" s="157"/>
      <c r="C133" s="157"/>
      <c r="D133" s="158"/>
      <c r="E133" s="158">
        <v>540</v>
      </c>
      <c r="F133" s="142">
        <v>144563</v>
      </c>
    </row>
    <row r="134" spans="1:6" ht="21" customHeight="1" x14ac:dyDescent="0.25">
      <c r="A134" s="146" t="s">
        <v>327</v>
      </c>
      <c r="B134" s="157" t="s">
        <v>325</v>
      </c>
      <c r="C134" s="157"/>
      <c r="D134" s="158"/>
      <c r="E134" s="158"/>
      <c r="F134" s="145">
        <v>610801</v>
      </c>
    </row>
    <row r="135" spans="1:6" ht="21" customHeight="1" x14ac:dyDescent="0.25">
      <c r="A135" s="143" t="s">
        <v>328</v>
      </c>
      <c r="B135" s="157"/>
      <c r="C135" s="157" t="s">
        <v>69</v>
      </c>
      <c r="D135" s="158"/>
      <c r="E135" s="158"/>
      <c r="F135" s="142"/>
    </row>
    <row r="136" spans="1:6" ht="60" customHeight="1" x14ac:dyDescent="0.25">
      <c r="A136" s="146" t="s">
        <v>335</v>
      </c>
      <c r="B136" s="157"/>
      <c r="C136" s="157"/>
      <c r="D136" s="144" t="s">
        <v>336</v>
      </c>
      <c r="E136" s="158"/>
      <c r="F136" s="142">
        <v>610801</v>
      </c>
    </row>
    <row r="137" spans="1:6" ht="34.5" customHeight="1" x14ac:dyDescent="0.25">
      <c r="A137" s="143" t="s">
        <v>337</v>
      </c>
      <c r="B137" s="157"/>
      <c r="C137" s="157"/>
      <c r="D137" s="158" t="s">
        <v>338</v>
      </c>
      <c r="E137" s="158"/>
      <c r="F137" s="142">
        <v>610801</v>
      </c>
    </row>
    <row r="138" spans="1:6" ht="41.25" customHeight="1" x14ac:dyDescent="0.25">
      <c r="A138" s="143" t="s">
        <v>339</v>
      </c>
      <c r="B138" s="157"/>
      <c r="C138" s="157"/>
      <c r="D138" s="158" t="s">
        <v>340</v>
      </c>
      <c r="E138" s="158"/>
      <c r="F138" s="142">
        <v>610801</v>
      </c>
    </row>
    <row r="139" spans="1:6" ht="26.25" customHeight="1" x14ac:dyDescent="0.25">
      <c r="A139" s="143" t="s">
        <v>341</v>
      </c>
      <c r="B139" s="157"/>
      <c r="C139" s="157"/>
      <c r="D139" s="158"/>
      <c r="E139" s="158">
        <v>322</v>
      </c>
      <c r="F139" s="142">
        <v>610801</v>
      </c>
    </row>
    <row r="140" spans="1:6" ht="15.75" customHeight="1" x14ac:dyDescent="0.25">
      <c r="A140" s="29" t="s">
        <v>61</v>
      </c>
      <c r="B140" s="157" t="s">
        <v>329</v>
      </c>
      <c r="C140" s="157"/>
      <c r="D140" s="158"/>
      <c r="E140" s="158"/>
      <c r="F140" s="145">
        <v>40000</v>
      </c>
    </row>
    <row r="141" spans="1:6" ht="21.75" customHeight="1" x14ac:dyDescent="0.25">
      <c r="A141" s="146" t="s">
        <v>63</v>
      </c>
      <c r="B141" s="157"/>
      <c r="C141" s="157" t="s">
        <v>67</v>
      </c>
      <c r="D141" s="158"/>
      <c r="E141" s="158"/>
      <c r="F141" s="142"/>
    </row>
    <row r="142" spans="1:6" ht="49.5" customHeight="1" x14ac:dyDescent="0.25">
      <c r="A142" s="29" t="s">
        <v>182</v>
      </c>
      <c r="B142" s="32"/>
      <c r="C142" s="157"/>
      <c r="D142" s="144" t="s">
        <v>157</v>
      </c>
      <c r="E142" s="158"/>
      <c r="F142" s="145">
        <v>40000</v>
      </c>
    </row>
    <row r="143" spans="1:6" ht="18.75" customHeight="1" x14ac:dyDescent="0.25">
      <c r="A143" s="29" t="s">
        <v>158</v>
      </c>
      <c r="B143" s="157"/>
      <c r="C143" s="32"/>
      <c r="D143" s="158" t="s">
        <v>159</v>
      </c>
      <c r="E143" s="158"/>
      <c r="F143" s="142">
        <v>40000</v>
      </c>
    </row>
    <row r="144" spans="1:6" ht="45" customHeight="1" x14ac:dyDescent="0.25">
      <c r="A144" s="23" t="s">
        <v>160</v>
      </c>
      <c r="B144" s="157"/>
      <c r="C144" s="157"/>
      <c r="D144" s="26" t="s">
        <v>161</v>
      </c>
      <c r="E144" s="158"/>
      <c r="F144" s="142">
        <v>40000</v>
      </c>
    </row>
    <row r="145" spans="1:6" ht="21" customHeight="1" x14ac:dyDescent="0.25">
      <c r="A145" s="23" t="s">
        <v>85</v>
      </c>
      <c r="B145" s="157"/>
      <c r="C145" s="157"/>
      <c r="D145" s="26"/>
      <c r="E145" s="158">
        <v>244</v>
      </c>
      <c r="F145" s="142">
        <v>40000</v>
      </c>
    </row>
    <row r="146" spans="1:6" ht="30.75" customHeight="1" x14ac:dyDescent="0.25">
      <c r="A146" s="29" t="s">
        <v>162</v>
      </c>
      <c r="B146" s="157"/>
      <c r="C146" s="157"/>
      <c r="D146" s="28"/>
      <c r="E146" s="144"/>
      <c r="F146" s="145">
        <f>F10+F54+F61+F69+F82+F120+F126+F134+F140</f>
        <v>22896329</v>
      </c>
    </row>
  </sheetData>
  <mergeCells count="1">
    <mergeCell ref="A6:F6"/>
  </mergeCells>
  <pageMargins left="0.70866141732283472" right="0.31496062992125984" top="0.55118110236220474" bottom="0.55118110236220474" header="0.31496062992125984" footer="0.31496062992125984"/>
  <pageSetup paperSize="9" scale="8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topLeftCell="A87" workbookViewId="0">
      <selection activeCell="F12" sqref="F12"/>
    </sheetView>
  </sheetViews>
  <sheetFormatPr defaultRowHeight="15" x14ac:dyDescent="0.25"/>
  <cols>
    <col min="1" max="1" width="51.140625" customWidth="1"/>
    <col min="2" max="2" width="8" customWidth="1"/>
    <col min="3" max="3" width="5.85546875" customWidth="1"/>
    <col min="4" max="4" width="15" customWidth="1"/>
    <col min="6" max="6" width="16" customWidth="1"/>
    <col min="7" max="7" width="13.42578125" customWidth="1"/>
    <col min="11" max="11" width="11.42578125" bestFit="1" customWidth="1"/>
  </cols>
  <sheetData>
    <row r="1" spans="1:11" ht="15.75" x14ac:dyDescent="0.25">
      <c r="E1" s="13"/>
      <c r="F1" s="20"/>
      <c r="G1" s="113" t="s">
        <v>294</v>
      </c>
    </row>
    <row r="2" spans="1:11" ht="15.75" x14ac:dyDescent="0.25">
      <c r="E2" s="13"/>
      <c r="F2" s="20"/>
      <c r="G2" s="113" t="s">
        <v>28</v>
      </c>
    </row>
    <row r="3" spans="1:11" ht="15.75" x14ac:dyDescent="0.25">
      <c r="E3" s="13"/>
      <c r="F3" s="20"/>
      <c r="G3" s="113" t="s">
        <v>29</v>
      </c>
    </row>
    <row r="4" spans="1:11" ht="15.75" x14ac:dyDescent="0.25">
      <c r="E4" s="13"/>
      <c r="F4" s="109"/>
      <c r="G4" s="113" t="s">
        <v>317</v>
      </c>
    </row>
    <row r="5" spans="1:11" ht="15.75" x14ac:dyDescent="0.25">
      <c r="E5" s="13"/>
      <c r="F5" s="20"/>
    </row>
    <row r="6" spans="1:11" ht="54.75" customHeight="1" x14ac:dyDescent="0.25">
      <c r="A6" s="177" t="s">
        <v>295</v>
      </c>
      <c r="B6" s="177"/>
      <c r="C6" s="177"/>
      <c r="D6" s="177"/>
      <c r="E6" s="177"/>
      <c r="F6" s="177"/>
    </row>
    <row r="7" spans="1:11" ht="15.75" x14ac:dyDescent="0.25">
      <c r="A7" s="11"/>
    </row>
    <row r="8" spans="1:11" ht="33.75" customHeight="1" x14ac:dyDescent="0.25">
      <c r="A8" s="22" t="s">
        <v>73</v>
      </c>
      <c r="B8" s="22" t="s">
        <v>74</v>
      </c>
      <c r="C8" s="22" t="s">
        <v>75</v>
      </c>
      <c r="D8" s="22" t="s">
        <v>76</v>
      </c>
      <c r="E8" s="22" t="s">
        <v>77</v>
      </c>
      <c r="F8" s="22" t="s">
        <v>226</v>
      </c>
      <c r="G8" s="22" t="s">
        <v>296</v>
      </c>
    </row>
    <row r="9" spans="1:11" x14ac:dyDescent="0.25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</row>
    <row r="10" spans="1:11" ht="20.25" customHeight="1" x14ac:dyDescent="0.25">
      <c r="A10" s="126" t="s">
        <v>32</v>
      </c>
      <c r="B10" s="122" t="s">
        <v>66</v>
      </c>
      <c r="C10" s="122"/>
      <c r="D10" s="124"/>
      <c r="E10" s="124"/>
      <c r="F10" s="125">
        <f>F11+F17+F28+F33</f>
        <v>4137601.25</v>
      </c>
      <c r="G10" s="125">
        <f>G11+G17+G28+G33</f>
        <v>1571285</v>
      </c>
    </row>
    <row r="11" spans="1:11" ht="45.75" customHeight="1" x14ac:dyDescent="0.25">
      <c r="A11" s="126" t="s">
        <v>286</v>
      </c>
      <c r="B11" s="122"/>
      <c r="C11" s="122" t="s">
        <v>67</v>
      </c>
      <c r="D11" s="124"/>
      <c r="E11" s="124"/>
      <c r="F11" s="125">
        <v>1270000</v>
      </c>
      <c r="G11" s="125">
        <v>325500</v>
      </c>
      <c r="K11" s="1"/>
    </row>
    <row r="12" spans="1:11" ht="39" customHeight="1" x14ac:dyDescent="0.25">
      <c r="A12" s="121" t="s">
        <v>223</v>
      </c>
      <c r="B12" s="33"/>
      <c r="C12" s="30"/>
      <c r="D12" s="123" t="s">
        <v>224</v>
      </c>
      <c r="E12" s="123"/>
      <c r="F12" s="120">
        <v>1270000</v>
      </c>
      <c r="G12" s="120">
        <v>325500</v>
      </c>
      <c r="K12" s="1"/>
    </row>
    <row r="13" spans="1:11" ht="39" customHeight="1" x14ac:dyDescent="0.25">
      <c r="A13" s="121" t="s">
        <v>108</v>
      </c>
      <c r="B13" s="33"/>
      <c r="C13" s="122"/>
      <c r="D13" s="123" t="s">
        <v>109</v>
      </c>
      <c r="E13" s="124"/>
      <c r="F13" s="120">
        <v>1270000</v>
      </c>
      <c r="G13" s="120">
        <v>325500</v>
      </c>
    </row>
    <row r="14" spans="1:11" ht="36" customHeight="1" x14ac:dyDescent="0.25">
      <c r="A14" s="121" t="s">
        <v>79</v>
      </c>
      <c r="B14" s="30"/>
      <c r="C14" s="30"/>
      <c r="D14" s="24" t="s">
        <v>173</v>
      </c>
      <c r="E14" s="123"/>
      <c r="F14" s="120">
        <v>1270000</v>
      </c>
      <c r="G14" s="120">
        <f>G15+G16</f>
        <v>325500</v>
      </c>
    </row>
    <row r="15" spans="1:11" ht="33" customHeight="1" x14ac:dyDescent="0.25">
      <c r="A15" s="121" t="s">
        <v>80</v>
      </c>
      <c r="B15" s="30"/>
      <c r="C15" s="30"/>
      <c r="D15" s="123"/>
      <c r="E15" s="123">
        <v>121</v>
      </c>
      <c r="F15" s="120">
        <v>975000</v>
      </c>
      <c r="G15" s="120">
        <v>250000</v>
      </c>
    </row>
    <row r="16" spans="1:11" ht="51" customHeight="1" x14ac:dyDescent="0.25">
      <c r="A16" s="121" t="s">
        <v>81</v>
      </c>
      <c r="B16" s="30"/>
      <c r="C16" s="30"/>
      <c r="D16" s="123"/>
      <c r="E16" s="123">
        <v>129</v>
      </c>
      <c r="F16" s="120">
        <v>295000</v>
      </c>
      <c r="G16" s="120">
        <v>75500</v>
      </c>
    </row>
    <row r="17" spans="1:7" ht="65.25" customHeight="1" x14ac:dyDescent="0.25">
      <c r="A17" s="126" t="str">
        <f>'[1]Прил 4. Расх по разд 2024'!$B$17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7" s="122"/>
      <c r="C17" s="122" t="s">
        <v>69</v>
      </c>
      <c r="D17" s="124"/>
      <c r="E17" s="124"/>
      <c r="F17" s="125">
        <f>F21+F22+F23+F24+F25+F26+F27</f>
        <v>2548401.25</v>
      </c>
      <c r="G17" s="125">
        <f>G21+G22+G23+G24+G25+G26+G27</f>
        <v>1235785</v>
      </c>
    </row>
    <row r="18" spans="1:7" ht="39" customHeight="1" x14ac:dyDescent="0.25">
      <c r="A18" s="121" t="s">
        <v>223</v>
      </c>
      <c r="B18" s="33"/>
      <c r="C18" s="30"/>
      <c r="D18" s="123" t="s">
        <v>224</v>
      </c>
      <c r="E18" s="123"/>
      <c r="F18" s="120">
        <v>2548401.25</v>
      </c>
      <c r="G18" s="120">
        <v>1235785</v>
      </c>
    </row>
    <row r="19" spans="1:7" ht="39" customHeight="1" x14ac:dyDescent="0.25">
      <c r="A19" s="121" t="s">
        <v>108</v>
      </c>
      <c r="B19" s="33"/>
      <c r="C19" s="122"/>
      <c r="D19" s="123" t="s">
        <v>109</v>
      </c>
      <c r="E19" s="124"/>
      <c r="F19" s="120">
        <v>2548401.25</v>
      </c>
      <c r="G19" s="120">
        <v>1235785</v>
      </c>
    </row>
    <row r="20" spans="1:7" ht="21.75" customHeight="1" x14ac:dyDescent="0.25">
      <c r="A20" s="121" t="s">
        <v>82</v>
      </c>
      <c r="B20" s="122"/>
      <c r="C20" s="30"/>
      <c r="D20" s="123" t="s">
        <v>172</v>
      </c>
      <c r="E20" s="123"/>
      <c r="F20" s="120">
        <f>F21+F22+F23+F24+F25+F26+F27</f>
        <v>2548401.25</v>
      </c>
      <c r="G20" s="120">
        <f>G21+G22+G23+G24+G25+G26+G27</f>
        <v>1235785</v>
      </c>
    </row>
    <row r="21" spans="1:7" ht="32.25" customHeight="1" x14ac:dyDescent="0.25">
      <c r="A21" s="121" t="s">
        <v>80</v>
      </c>
      <c r="B21" s="30"/>
      <c r="C21" s="30"/>
      <c r="D21" s="123"/>
      <c r="E21" s="123">
        <v>121</v>
      </c>
      <c r="F21" s="120">
        <v>1920401.25</v>
      </c>
      <c r="G21" s="120">
        <v>873785</v>
      </c>
    </row>
    <row r="22" spans="1:7" ht="45.75" customHeight="1" x14ac:dyDescent="0.25">
      <c r="A22" s="121" t="s">
        <v>83</v>
      </c>
      <c r="B22" s="30"/>
      <c r="C22" s="30"/>
      <c r="D22" s="123"/>
      <c r="E22" s="123">
        <v>122</v>
      </c>
      <c r="F22" s="120">
        <v>1000</v>
      </c>
      <c r="G22" s="120">
        <v>3000</v>
      </c>
    </row>
    <row r="23" spans="1:7" ht="46.5" customHeight="1" x14ac:dyDescent="0.25">
      <c r="A23" s="121" t="s">
        <v>84</v>
      </c>
      <c r="B23" s="30"/>
      <c r="C23" s="30"/>
      <c r="D23" s="123"/>
      <c r="E23" s="123">
        <v>129</v>
      </c>
      <c r="F23" s="120">
        <v>590000</v>
      </c>
      <c r="G23" s="120">
        <v>292000</v>
      </c>
    </row>
    <row r="24" spans="1:7" ht="21" customHeight="1" x14ac:dyDescent="0.25">
      <c r="A24" s="121" t="s">
        <v>85</v>
      </c>
      <c r="B24" s="30"/>
      <c r="C24" s="30"/>
      <c r="D24" s="123"/>
      <c r="E24" s="123">
        <v>244</v>
      </c>
      <c r="F24" s="120">
        <v>20000</v>
      </c>
      <c r="G24" s="120">
        <v>50000</v>
      </c>
    </row>
    <row r="25" spans="1:7" ht="32.25" customHeight="1" x14ac:dyDescent="0.25">
      <c r="A25" s="121" t="s">
        <v>86</v>
      </c>
      <c r="B25" s="30"/>
      <c r="C25" s="30"/>
      <c r="D25" s="123"/>
      <c r="E25" s="123">
        <v>851</v>
      </c>
      <c r="F25" s="120">
        <v>11000</v>
      </c>
      <c r="G25" s="120">
        <v>11000</v>
      </c>
    </row>
    <row r="26" spans="1:7" ht="18" customHeight="1" x14ac:dyDescent="0.25">
      <c r="A26" s="121" t="s">
        <v>87</v>
      </c>
      <c r="B26" s="30"/>
      <c r="C26" s="30"/>
      <c r="D26" s="123"/>
      <c r="E26" s="123">
        <v>852</v>
      </c>
      <c r="F26" s="120">
        <v>5000</v>
      </c>
      <c r="G26" s="120">
        <v>5000</v>
      </c>
    </row>
    <row r="27" spans="1:7" ht="19.5" customHeight="1" x14ac:dyDescent="0.25">
      <c r="A27" s="121" t="s">
        <v>88</v>
      </c>
      <c r="B27" s="30"/>
      <c r="C27" s="30"/>
      <c r="D27" s="123"/>
      <c r="E27" s="123">
        <v>853</v>
      </c>
      <c r="F27" s="120">
        <v>1000</v>
      </c>
      <c r="G27" s="120">
        <v>1000</v>
      </c>
    </row>
    <row r="28" spans="1:7" ht="18" customHeight="1" x14ac:dyDescent="0.25">
      <c r="A28" s="126" t="s">
        <v>92</v>
      </c>
      <c r="B28" s="30"/>
      <c r="C28" s="122">
        <v>11</v>
      </c>
      <c r="D28" s="123"/>
      <c r="E28" s="123"/>
      <c r="F28" s="125">
        <f>F32</f>
        <v>10000</v>
      </c>
      <c r="G28" s="125">
        <f>G32</f>
        <v>10000</v>
      </c>
    </row>
    <row r="29" spans="1:7" ht="49.5" customHeight="1" x14ac:dyDescent="0.25">
      <c r="A29" s="121" t="s">
        <v>223</v>
      </c>
      <c r="B29" s="33"/>
      <c r="C29" s="30"/>
      <c r="D29" s="123" t="s">
        <v>224</v>
      </c>
      <c r="E29" s="123"/>
      <c r="F29" s="120">
        <v>10000</v>
      </c>
      <c r="G29" s="120">
        <v>10000</v>
      </c>
    </row>
    <row r="30" spans="1:7" ht="41.25" customHeight="1" x14ac:dyDescent="0.25">
      <c r="A30" s="121" t="s">
        <v>254</v>
      </c>
      <c r="B30" s="122"/>
      <c r="C30" s="30"/>
      <c r="D30" s="123" t="s">
        <v>253</v>
      </c>
      <c r="E30" s="123"/>
      <c r="F30" s="120">
        <v>10000</v>
      </c>
      <c r="G30" s="120">
        <v>10000</v>
      </c>
    </row>
    <row r="31" spans="1:7" ht="20.25" customHeight="1" x14ac:dyDescent="0.25">
      <c r="A31" s="121" t="s">
        <v>93</v>
      </c>
      <c r="B31" s="30"/>
      <c r="C31" s="122"/>
      <c r="D31" s="26" t="s">
        <v>255</v>
      </c>
      <c r="E31" s="123"/>
      <c r="F31" s="125"/>
      <c r="G31" s="125"/>
    </row>
    <row r="32" spans="1:7" ht="19.5" customHeight="1" x14ac:dyDescent="0.25">
      <c r="A32" s="121" t="s">
        <v>94</v>
      </c>
      <c r="B32" s="30"/>
      <c r="C32" s="30"/>
      <c r="D32" s="26"/>
      <c r="E32" s="123">
        <v>870</v>
      </c>
      <c r="F32" s="120">
        <v>10000</v>
      </c>
      <c r="G32" s="120">
        <v>10000</v>
      </c>
    </row>
    <row r="33" spans="1:7" ht="18.75" customHeight="1" x14ac:dyDescent="0.25">
      <c r="A33" s="126" t="s">
        <v>39</v>
      </c>
      <c r="B33" s="122"/>
      <c r="C33" s="122">
        <v>13</v>
      </c>
      <c r="D33" s="123"/>
      <c r="E33" s="123"/>
      <c r="F33" s="125">
        <f>SUM(F34+F39)</f>
        <v>309200</v>
      </c>
      <c r="G33" s="125">
        <f>SUM(G34+G39)</f>
        <v>0</v>
      </c>
    </row>
    <row r="34" spans="1:7" ht="30.75" customHeight="1" x14ac:dyDescent="0.25">
      <c r="A34" s="126" t="s">
        <v>95</v>
      </c>
      <c r="B34" s="122"/>
      <c r="C34" s="30"/>
      <c r="D34" s="124" t="s">
        <v>96</v>
      </c>
      <c r="E34" s="123"/>
      <c r="F34" s="125">
        <f>F37+F38</f>
        <v>304200</v>
      </c>
      <c r="G34" s="125">
        <v>0</v>
      </c>
    </row>
    <row r="35" spans="1:7" ht="32.25" customHeight="1" x14ac:dyDescent="0.25">
      <c r="A35" s="121" t="s">
        <v>97</v>
      </c>
      <c r="B35" s="122"/>
      <c r="C35" s="30"/>
      <c r="D35" s="123" t="s">
        <v>98</v>
      </c>
      <c r="E35" s="123"/>
      <c r="F35" s="120">
        <v>304200</v>
      </c>
      <c r="G35" s="120">
        <v>0</v>
      </c>
    </row>
    <row r="36" spans="1:7" ht="20.25" customHeight="1" x14ac:dyDescent="0.25">
      <c r="A36" s="121" t="s">
        <v>99</v>
      </c>
      <c r="B36" s="122"/>
      <c r="C36" s="30"/>
      <c r="D36" s="123" t="s">
        <v>100</v>
      </c>
      <c r="E36" s="123"/>
      <c r="F36" s="120">
        <v>304200</v>
      </c>
      <c r="G36" s="120">
        <v>0</v>
      </c>
    </row>
    <row r="37" spans="1:7" ht="33.75" customHeight="1" x14ac:dyDescent="0.25">
      <c r="A37" s="121" t="s">
        <v>225</v>
      </c>
      <c r="B37" s="122"/>
      <c r="C37" s="30"/>
      <c r="D37" s="123"/>
      <c r="E37" s="123">
        <v>242</v>
      </c>
      <c r="F37" s="120">
        <v>176200</v>
      </c>
      <c r="G37" s="120">
        <v>0</v>
      </c>
    </row>
    <row r="38" spans="1:7" ht="33" customHeight="1" x14ac:dyDescent="0.25">
      <c r="A38" s="121" t="s">
        <v>85</v>
      </c>
      <c r="B38" s="122"/>
      <c r="C38" s="30"/>
      <c r="D38" s="123"/>
      <c r="E38" s="123">
        <v>244</v>
      </c>
      <c r="F38" s="120">
        <v>128000</v>
      </c>
      <c r="G38" s="120">
        <v>0</v>
      </c>
    </row>
    <row r="39" spans="1:7" ht="45.75" customHeight="1" x14ac:dyDescent="0.25">
      <c r="A39" s="126" t="s">
        <v>101</v>
      </c>
      <c r="B39" s="122"/>
      <c r="C39" s="30"/>
      <c r="D39" s="124" t="s">
        <v>102</v>
      </c>
      <c r="E39" s="124"/>
      <c r="F39" s="125">
        <f>F42+F43</f>
        <v>5000</v>
      </c>
      <c r="G39" s="125">
        <v>0</v>
      </c>
    </row>
    <row r="40" spans="1:7" ht="48" customHeight="1" x14ac:dyDescent="0.25">
      <c r="A40" s="121" t="s">
        <v>103</v>
      </c>
      <c r="B40" s="122"/>
      <c r="C40" s="30"/>
      <c r="D40" s="123" t="s">
        <v>104</v>
      </c>
      <c r="E40" s="123"/>
      <c r="F40" s="120">
        <v>5000</v>
      </c>
      <c r="G40" s="120">
        <v>0</v>
      </c>
    </row>
    <row r="41" spans="1:7" ht="43.5" customHeight="1" x14ac:dyDescent="0.25">
      <c r="A41" s="121" t="s">
        <v>103</v>
      </c>
      <c r="B41" s="122"/>
      <c r="C41" s="30"/>
      <c r="D41" s="123" t="s">
        <v>105</v>
      </c>
      <c r="E41" s="123"/>
      <c r="F41" s="120">
        <v>5000</v>
      </c>
      <c r="G41" s="120">
        <v>0</v>
      </c>
    </row>
    <row r="42" spans="1:7" ht="18.75" customHeight="1" x14ac:dyDescent="0.25">
      <c r="A42" s="121" t="s">
        <v>106</v>
      </c>
      <c r="B42" s="122"/>
      <c r="C42" s="30"/>
      <c r="D42" s="123"/>
      <c r="E42" s="123">
        <v>244</v>
      </c>
      <c r="F42" s="120">
        <v>0</v>
      </c>
      <c r="G42" s="120">
        <v>0</v>
      </c>
    </row>
    <row r="43" spans="1:7" ht="20.25" customHeight="1" x14ac:dyDescent="0.25">
      <c r="A43" s="121" t="s">
        <v>107</v>
      </c>
      <c r="B43" s="122"/>
      <c r="C43" s="30"/>
      <c r="D43" s="123"/>
      <c r="E43" s="123">
        <v>247</v>
      </c>
      <c r="F43" s="120">
        <v>5000</v>
      </c>
      <c r="G43" s="120">
        <v>0</v>
      </c>
    </row>
    <row r="44" spans="1:7" ht="20.25" customHeight="1" x14ac:dyDescent="0.25">
      <c r="A44" s="126" t="s">
        <v>40</v>
      </c>
      <c r="B44" s="122" t="s">
        <v>67</v>
      </c>
      <c r="C44" s="30"/>
      <c r="D44" s="123"/>
      <c r="E44" s="123"/>
      <c r="F44" s="125">
        <f>F49+F50</f>
        <v>390171</v>
      </c>
      <c r="G44" s="125">
        <f>G49+G50</f>
        <v>425644</v>
      </c>
    </row>
    <row r="45" spans="1:7" ht="18" customHeight="1" x14ac:dyDescent="0.25">
      <c r="A45" s="126" t="s">
        <v>42</v>
      </c>
      <c r="B45" s="30"/>
      <c r="C45" s="122" t="s">
        <v>68</v>
      </c>
      <c r="D45" s="123"/>
      <c r="E45" s="123"/>
      <c r="F45" s="120"/>
      <c r="G45" s="120"/>
    </row>
    <row r="46" spans="1:7" ht="39" customHeight="1" x14ac:dyDescent="0.25">
      <c r="A46" s="121" t="s">
        <v>223</v>
      </c>
      <c r="B46" s="33"/>
      <c r="C46" s="30"/>
      <c r="D46" s="123" t="s">
        <v>224</v>
      </c>
      <c r="E46" s="123"/>
      <c r="F46" s="120">
        <v>390171</v>
      </c>
      <c r="G46" s="120">
        <v>425644</v>
      </c>
    </row>
    <row r="47" spans="1:7" ht="30.75" customHeight="1" x14ac:dyDescent="0.25">
      <c r="A47" s="121" t="s">
        <v>108</v>
      </c>
      <c r="B47" s="122"/>
      <c r="C47" s="30"/>
      <c r="D47" s="123" t="s">
        <v>109</v>
      </c>
      <c r="E47" s="123"/>
      <c r="F47" s="120">
        <f>F48</f>
        <v>390171</v>
      </c>
      <c r="G47" s="120">
        <f>G48</f>
        <v>425644</v>
      </c>
    </row>
    <row r="48" spans="1:7" ht="51.75" customHeight="1" x14ac:dyDescent="0.25">
      <c r="A48" s="121" t="s">
        <v>110</v>
      </c>
      <c r="B48" s="122"/>
      <c r="C48" s="30"/>
      <c r="D48" s="24" t="s">
        <v>178</v>
      </c>
      <c r="E48" s="123"/>
      <c r="F48" s="120">
        <f>F49+F50</f>
        <v>390171</v>
      </c>
      <c r="G48" s="120">
        <f>G49+G50</f>
        <v>425644</v>
      </c>
    </row>
    <row r="49" spans="1:7" ht="31.5" customHeight="1" x14ac:dyDescent="0.25">
      <c r="A49" s="121" t="s">
        <v>80</v>
      </c>
      <c r="B49" s="122"/>
      <c r="C49" s="122"/>
      <c r="D49" s="124"/>
      <c r="E49" s="123">
        <v>121</v>
      </c>
      <c r="F49" s="120">
        <v>299670</v>
      </c>
      <c r="G49" s="120">
        <v>326916</v>
      </c>
    </row>
    <row r="50" spans="1:7" ht="54.75" customHeight="1" x14ac:dyDescent="0.25">
      <c r="A50" s="121" t="s">
        <v>84</v>
      </c>
      <c r="B50" s="30"/>
      <c r="C50" s="30"/>
      <c r="D50" s="123"/>
      <c r="E50" s="123">
        <v>129</v>
      </c>
      <c r="F50" s="120">
        <v>90501</v>
      </c>
      <c r="G50" s="120">
        <v>98728</v>
      </c>
    </row>
    <row r="51" spans="1:7" ht="24" customHeight="1" x14ac:dyDescent="0.25">
      <c r="A51" s="126" t="s">
        <v>46</v>
      </c>
      <c r="B51" s="122" t="s">
        <v>69</v>
      </c>
      <c r="C51" s="31"/>
      <c r="D51" s="26"/>
      <c r="E51" s="123"/>
      <c r="F51" s="125">
        <f>F52</f>
        <v>34412</v>
      </c>
      <c r="G51" s="125">
        <f>G52</f>
        <v>34412</v>
      </c>
    </row>
    <row r="52" spans="1:7" ht="31.5" customHeight="1" x14ac:dyDescent="0.25">
      <c r="A52" s="126" t="s">
        <v>48</v>
      </c>
      <c r="B52" s="30"/>
      <c r="C52" s="122">
        <v>12</v>
      </c>
      <c r="D52" s="123"/>
      <c r="E52" s="123"/>
      <c r="F52" s="125">
        <f>SUM(F53)</f>
        <v>34412</v>
      </c>
      <c r="G52" s="125">
        <f>SUM(G53)</f>
        <v>34412</v>
      </c>
    </row>
    <row r="53" spans="1:7" ht="24" customHeight="1" x14ac:dyDescent="0.25">
      <c r="A53" s="186" t="s">
        <v>179</v>
      </c>
      <c r="B53" s="188"/>
      <c r="C53" s="190"/>
      <c r="D53" s="192" t="s">
        <v>119</v>
      </c>
      <c r="E53" s="192"/>
      <c r="F53" s="194">
        <f>F57+F59</f>
        <v>34412</v>
      </c>
      <c r="G53" s="194">
        <f>G57+G59</f>
        <v>34412</v>
      </c>
    </row>
    <row r="54" spans="1:7" ht="18" customHeight="1" x14ac:dyDescent="0.25">
      <c r="A54" s="187"/>
      <c r="B54" s="189"/>
      <c r="C54" s="191"/>
      <c r="D54" s="193"/>
      <c r="E54" s="193"/>
      <c r="F54" s="195"/>
      <c r="G54" s="195"/>
    </row>
    <row r="55" spans="1:7" ht="19.5" customHeight="1" x14ac:dyDescent="0.25">
      <c r="A55" s="121" t="s">
        <v>120</v>
      </c>
      <c r="B55" s="30"/>
      <c r="C55" s="122"/>
      <c r="D55" s="123" t="s">
        <v>121</v>
      </c>
      <c r="E55" s="123"/>
      <c r="F55" s="120">
        <v>34412</v>
      </c>
      <c r="G55" s="120">
        <v>34412</v>
      </c>
    </row>
    <row r="56" spans="1:7" ht="72.75" customHeight="1" x14ac:dyDescent="0.25">
      <c r="A56" s="23" t="s">
        <v>332</v>
      </c>
      <c r="B56" s="30"/>
      <c r="C56" s="122"/>
      <c r="D56" s="123" t="s">
        <v>122</v>
      </c>
      <c r="E56" s="123"/>
      <c r="F56" s="120">
        <v>1721</v>
      </c>
      <c r="G56" s="120">
        <v>1721</v>
      </c>
    </row>
    <row r="57" spans="1:7" ht="19.5" customHeight="1" x14ac:dyDescent="0.25">
      <c r="A57" s="121" t="s">
        <v>117</v>
      </c>
      <c r="B57" s="30"/>
      <c r="C57" s="122"/>
      <c r="D57" s="123"/>
      <c r="E57" s="123">
        <v>244</v>
      </c>
      <c r="F57" s="120">
        <v>1721</v>
      </c>
      <c r="G57" s="120">
        <v>1721</v>
      </c>
    </row>
    <row r="58" spans="1:7" ht="75" customHeight="1" x14ac:dyDescent="0.25">
      <c r="A58" s="23" t="s">
        <v>342</v>
      </c>
      <c r="B58" s="30"/>
      <c r="C58" s="122"/>
      <c r="D58" s="123" t="s">
        <v>123</v>
      </c>
      <c r="E58" s="123"/>
      <c r="F58" s="120">
        <v>32691</v>
      </c>
      <c r="G58" s="120">
        <v>32691</v>
      </c>
    </row>
    <row r="59" spans="1:7" ht="18.75" customHeight="1" x14ac:dyDescent="0.25">
      <c r="A59" s="121" t="s">
        <v>117</v>
      </c>
      <c r="B59" s="30"/>
      <c r="C59" s="122"/>
      <c r="D59" s="123"/>
      <c r="E59" s="123">
        <v>244</v>
      </c>
      <c r="F59" s="120">
        <v>32691</v>
      </c>
      <c r="G59" s="120">
        <v>32691</v>
      </c>
    </row>
    <row r="60" spans="1:7" ht="24" customHeight="1" x14ac:dyDescent="0.25">
      <c r="A60" s="126" t="s">
        <v>49</v>
      </c>
      <c r="B60" s="122" t="s">
        <v>70</v>
      </c>
      <c r="C60" s="31"/>
      <c r="D60" s="123"/>
      <c r="E60" s="123"/>
      <c r="F60" s="125">
        <f>F61+F66+F80</f>
        <v>1941751</v>
      </c>
      <c r="G60" s="125">
        <f>G61+G66+G80</f>
        <v>1042981</v>
      </c>
    </row>
    <row r="61" spans="1:7" ht="21" customHeight="1" x14ac:dyDescent="0.25">
      <c r="A61" s="121" t="s">
        <v>51</v>
      </c>
      <c r="B61" s="30"/>
      <c r="C61" s="122" t="s">
        <v>66</v>
      </c>
      <c r="D61" s="123"/>
      <c r="E61" s="123"/>
      <c r="F61" s="125">
        <f>F62</f>
        <v>429000</v>
      </c>
      <c r="G61" s="125">
        <f>G62</f>
        <v>281000</v>
      </c>
    </row>
    <row r="62" spans="1:7" ht="59.25" customHeight="1" x14ac:dyDescent="0.25">
      <c r="A62" s="126" t="s">
        <v>124</v>
      </c>
      <c r="B62" s="122"/>
      <c r="C62" s="122"/>
      <c r="D62" s="124" t="s">
        <v>102</v>
      </c>
      <c r="E62" s="124"/>
      <c r="F62" s="120">
        <f>F64+F65</f>
        <v>429000</v>
      </c>
      <c r="G62" s="120">
        <v>281000</v>
      </c>
    </row>
    <row r="63" spans="1:7" ht="44.25" customHeight="1" x14ac:dyDescent="0.25">
      <c r="A63" s="121" t="s">
        <v>125</v>
      </c>
      <c r="B63" s="122"/>
      <c r="C63" s="122"/>
      <c r="D63" s="123" t="s">
        <v>105</v>
      </c>
      <c r="E63" s="123"/>
      <c r="F63" s="120">
        <v>429000</v>
      </c>
      <c r="G63" s="120">
        <v>281000</v>
      </c>
    </row>
    <row r="64" spans="1:7" ht="21" customHeight="1" x14ac:dyDescent="0.25">
      <c r="A64" s="121" t="s">
        <v>117</v>
      </c>
      <c r="B64" s="122"/>
      <c r="C64" s="122"/>
      <c r="D64" s="123"/>
      <c r="E64" s="123">
        <v>244</v>
      </c>
      <c r="F64" s="120">
        <v>189000</v>
      </c>
      <c r="G64" s="120">
        <v>81000</v>
      </c>
    </row>
    <row r="65" spans="1:7" ht="21" customHeight="1" x14ac:dyDescent="0.25">
      <c r="A65" s="121" t="s">
        <v>107</v>
      </c>
      <c r="B65" s="122"/>
      <c r="C65" s="122"/>
      <c r="D65" s="123"/>
      <c r="E65" s="123">
        <v>247</v>
      </c>
      <c r="F65" s="120">
        <v>240000</v>
      </c>
      <c r="G65" s="120">
        <v>200000</v>
      </c>
    </row>
    <row r="66" spans="1:7" ht="19.5" customHeight="1" x14ac:dyDescent="0.25">
      <c r="A66" s="121" t="s">
        <v>53</v>
      </c>
      <c r="B66" s="122"/>
      <c r="C66" s="122" t="s">
        <v>68</v>
      </c>
      <c r="D66" s="123"/>
      <c r="E66" s="123"/>
      <c r="F66" s="125">
        <f>F67</f>
        <v>1210751</v>
      </c>
      <c r="G66" s="125">
        <f>G67</f>
        <v>636981</v>
      </c>
    </row>
    <row r="67" spans="1:7" ht="47.25" customHeight="1" x14ac:dyDescent="0.25">
      <c r="A67" s="126" t="s">
        <v>126</v>
      </c>
      <c r="B67" s="122"/>
      <c r="C67" s="122"/>
      <c r="D67" s="124" t="s">
        <v>127</v>
      </c>
      <c r="E67" s="124"/>
      <c r="F67" s="125">
        <f>F70+F71+F72+F74+F76+F77+F78</f>
        <v>1210751</v>
      </c>
      <c r="G67" s="125">
        <f>G70+G71+G72+G74+G76+G77+G78</f>
        <v>636981</v>
      </c>
    </row>
    <row r="68" spans="1:7" ht="24" customHeight="1" x14ac:dyDescent="0.25">
      <c r="A68" s="121" t="s">
        <v>128</v>
      </c>
      <c r="B68" s="122"/>
      <c r="C68" s="122"/>
      <c r="D68" s="123" t="s">
        <v>129</v>
      </c>
      <c r="E68" s="123"/>
      <c r="F68" s="120">
        <v>1210751</v>
      </c>
      <c r="G68" s="120">
        <v>636981</v>
      </c>
    </row>
    <row r="69" spans="1:7" ht="22.5" customHeight="1" x14ac:dyDescent="0.25">
      <c r="A69" s="121" t="s">
        <v>130</v>
      </c>
      <c r="B69" s="122"/>
      <c r="C69" s="122"/>
      <c r="D69" s="123" t="s">
        <v>131</v>
      </c>
      <c r="E69" s="123"/>
      <c r="F69" s="120">
        <f>F70+F71+F72</f>
        <v>623106</v>
      </c>
      <c r="G69" s="120">
        <f>G70+G71+G72</f>
        <v>316588</v>
      </c>
    </row>
    <row r="70" spans="1:7" ht="21.75" customHeight="1" x14ac:dyDescent="0.25">
      <c r="A70" s="121" t="s">
        <v>132</v>
      </c>
      <c r="B70" s="122"/>
      <c r="C70" s="122"/>
      <c r="D70" s="123"/>
      <c r="E70" s="123">
        <v>247</v>
      </c>
      <c r="F70" s="120">
        <v>542106</v>
      </c>
      <c r="G70" s="120">
        <v>315588</v>
      </c>
    </row>
    <row r="71" spans="1:7" ht="24" customHeight="1" x14ac:dyDescent="0.25">
      <c r="A71" s="121" t="s">
        <v>118</v>
      </c>
      <c r="B71" s="30"/>
      <c r="C71" s="30"/>
      <c r="D71" s="123"/>
      <c r="E71" s="123">
        <v>244</v>
      </c>
      <c r="F71" s="120">
        <v>80000</v>
      </c>
      <c r="G71" s="120">
        <v>0</v>
      </c>
    </row>
    <row r="72" spans="1:7" ht="24" customHeight="1" x14ac:dyDescent="0.25">
      <c r="A72" s="121" t="s">
        <v>133</v>
      </c>
      <c r="B72" s="30"/>
      <c r="C72" s="30"/>
      <c r="D72" s="123"/>
      <c r="E72" s="123">
        <v>853</v>
      </c>
      <c r="F72" s="120">
        <v>1000</v>
      </c>
      <c r="G72" s="120">
        <v>1000</v>
      </c>
    </row>
    <row r="73" spans="1:7" ht="24" customHeight="1" x14ac:dyDescent="0.25">
      <c r="A73" s="121" t="s">
        <v>134</v>
      </c>
      <c r="B73" s="30"/>
      <c r="C73" s="30"/>
      <c r="D73" s="123" t="s">
        <v>135</v>
      </c>
      <c r="E73" s="123"/>
      <c r="F73" s="120">
        <f>F74</f>
        <v>67000</v>
      </c>
      <c r="G73" s="120">
        <f>G74</f>
        <v>25000</v>
      </c>
    </row>
    <row r="74" spans="1:7" ht="24" customHeight="1" x14ac:dyDescent="0.25">
      <c r="A74" s="121" t="s">
        <v>117</v>
      </c>
      <c r="B74" s="122"/>
      <c r="C74" s="122"/>
      <c r="D74" s="123"/>
      <c r="E74" s="123">
        <v>244</v>
      </c>
      <c r="F74" s="120">
        <v>67000</v>
      </c>
      <c r="G74" s="120">
        <v>25000</v>
      </c>
    </row>
    <row r="75" spans="1:7" ht="24" customHeight="1" x14ac:dyDescent="0.25">
      <c r="A75" s="121" t="s">
        <v>136</v>
      </c>
      <c r="B75" s="122"/>
      <c r="C75" s="122"/>
      <c r="D75" s="123" t="s">
        <v>137</v>
      </c>
      <c r="E75" s="123"/>
      <c r="F75" s="120">
        <f>F76+F77</f>
        <v>482768</v>
      </c>
      <c r="G75" s="120">
        <f>G76+G77</f>
        <v>257516</v>
      </c>
    </row>
    <row r="76" spans="1:7" ht="24" customHeight="1" x14ac:dyDescent="0.25">
      <c r="A76" s="121" t="s">
        <v>117</v>
      </c>
      <c r="B76" s="122"/>
      <c r="C76" s="122"/>
      <c r="D76" s="123"/>
      <c r="E76" s="123">
        <v>244</v>
      </c>
      <c r="F76" s="120">
        <v>481768</v>
      </c>
      <c r="G76" s="120">
        <v>256516</v>
      </c>
    </row>
    <row r="77" spans="1:7" ht="24" customHeight="1" x14ac:dyDescent="0.25">
      <c r="A77" s="121" t="s">
        <v>133</v>
      </c>
      <c r="B77" s="122"/>
      <c r="C77" s="122"/>
      <c r="D77" s="123"/>
      <c r="E77" s="123">
        <v>831</v>
      </c>
      <c r="F77" s="120">
        <v>1000</v>
      </c>
      <c r="G77" s="120">
        <v>1000</v>
      </c>
    </row>
    <row r="78" spans="1:7" ht="33" customHeight="1" x14ac:dyDescent="0.25">
      <c r="A78" s="121" t="s">
        <v>293</v>
      </c>
      <c r="B78" s="122"/>
      <c r="C78" s="122"/>
      <c r="D78" s="123" t="s">
        <v>283</v>
      </c>
      <c r="E78" s="123"/>
      <c r="F78" s="120">
        <f>F79</f>
        <v>37877</v>
      </c>
      <c r="G78" s="120">
        <f>G79</f>
        <v>37877</v>
      </c>
    </row>
    <row r="79" spans="1:7" ht="24" customHeight="1" x14ac:dyDescent="0.25">
      <c r="A79" s="121" t="s">
        <v>117</v>
      </c>
      <c r="B79" s="122"/>
      <c r="C79" s="122"/>
      <c r="D79" s="123"/>
      <c r="E79" s="123">
        <v>244</v>
      </c>
      <c r="F79" s="120">
        <v>37877</v>
      </c>
      <c r="G79" s="120">
        <v>37877</v>
      </c>
    </row>
    <row r="80" spans="1:7" ht="24" customHeight="1" x14ac:dyDescent="0.25">
      <c r="A80" s="199" t="s">
        <v>55</v>
      </c>
      <c r="B80" s="197"/>
      <c r="C80" s="197" t="s">
        <v>70</v>
      </c>
      <c r="D80" s="200"/>
      <c r="E80" s="200"/>
      <c r="F80" s="196">
        <f>F84</f>
        <v>302000</v>
      </c>
      <c r="G80" s="196">
        <f>G84</f>
        <v>125000</v>
      </c>
    </row>
    <row r="81" spans="1:7" ht="15.75" customHeight="1" x14ac:dyDescent="0.25">
      <c r="A81" s="199"/>
      <c r="B81" s="197"/>
      <c r="C81" s="197"/>
      <c r="D81" s="200"/>
      <c r="E81" s="200"/>
      <c r="F81" s="196"/>
      <c r="G81" s="196"/>
    </row>
    <row r="82" spans="1:7" ht="4.5" hidden="1" customHeight="1" x14ac:dyDescent="0.25">
      <c r="A82" s="199"/>
      <c r="B82" s="197"/>
      <c r="C82" s="197"/>
      <c r="D82" s="200"/>
      <c r="E82" s="200"/>
      <c r="F82" s="196"/>
      <c r="G82" s="196"/>
    </row>
    <row r="83" spans="1:7" ht="24" hidden="1" customHeight="1" x14ac:dyDescent="0.25">
      <c r="A83" s="199"/>
      <c r="B83" s="197"/>
      <c r="C83" s="197"/>
      <c r="D83" s="200"/>
      <c r="E83" s="200"/>
      <c r="F83" s="196"/>
      <c r="G83" s="196"/>
    </row>
    <row r="84" spans="1:7" ht="46.5" customHeight="1" x14ac:dyDescent="0.25">
      <c r="A84" s="126" t="s">
        <v>181</v>
      </c>
      <c r="B84" s="122"/>
      <c r="C84" s="122"/>
      <c r="D84" s="124" t="s">
        <v>138</v>
      </c>
      <c r="E84" s="123"/>
      <c r="F84" s="125">
        <f>F88+F89</f>
        <v>302000</v>
      </c>
      <c r="G84" s="125">
        <f>G88+G89</f>
        <v>125000</v>
      </c>
    </row>
    <row r="85" spans="1:7" ht="45.75" customHeight="1" x14ac:dyDescent="0.25">
      <c r="A85" s="121" t="s">
        <v>103</v>
      </c>
      <c r="B85" s="122"/>
      <c r="C85" s="122"/>
      <c r="D85" s="123" t="s">
        <v>139</v>
      </c>
      <c r="E85" s="123"/>
      <c r="F85" s="120">
        <v>302000</v>
      </c>
      <c r="G85" s="120">
        <v>125000</v>
      </c>
    </row>
    <row r="86" spans="1:7" ht="24" customHeight="1" x14ac:dyDescent="0.25">
      <c r="A86" s="185" t="s">
        <v>140</v>
      </c>
      <c r="B86" s="197"/>
      <c r="C86" s="197"/>
      <c r="D86" s="198" t="s">
        <v>141</v>
      </c>
      <c r="E86" s="198"/>
      <c r="F86" s="183">
        <v>302000</v>
      </c>
      <c r="G86" s="183">
        <v>125000</v>
      </c>
    </row>
    <row r="87" spans="1:7" ht="19.5" customHeight="1" x14ac:dyDescent="0.25">
      <c r="A87" s="185"/>
      <c r="B87" s="197"/>
      <c r="C87" s="197"/>
      <c r="D87" s="198"/>
      <c r="E87" s="198"/>
      <c r="F87" s="183"/>
      <c r="G87" s="183"/>
    </row>
    <row r="88" spans="1:7" ht="24" customHeight="1" x14ac:dyDescent="0.25">
      <c r="A88" s="121" t="s">
        <v>117</v>
      </c>
      <c r="B88" s="122"/>
      <c r="C88" s="122"/>
      <c r="D88" s="123"/>
      <c r="E88" s="123">
        <v>244</v>
      </c>
      <c r="F88" s="120">
        <v>300000</v>
      </c>
      <c r="G88" s="120">
        <v>125000</v>
      </c>
    </row>
    <row r="89" spans="1:7" ht="20.25" customHeight="1" x14ac:dyDescent="0.25">
      <c r="A89" s="121" t="s">
        <v>133</v>
      </c>
      <c r="B89" s="122"/>
      <c r="C89" s="122"/>
      <c r="D89" s="123"/>
      <c r="E89" s="123">
        <v>853</v>
      </c>
      <c r="F89" s="120">
        <v>2000</v>
      </c>
      <c r="G89" s="120">
        <v>0</v>
      </c>
    </row>
    <row r="90" spans="1:7" ht="20.25" customHeight="1" x14ac:dyDescent="0.25">
      <c r="A90" s="126" t="s">
        <v>327</v>
      </c>
      <c r="B90" s="122" t="s">
        <v>325</v>
      </c>
      <c r="C90" s="122"/>
      <c r="D90" s="123"/>
      <c r="E90" s="123"/>
      <c r="F90" s="125">
        <f>F92</f>
        <v>660952</v>
      </c>
      <c r="G90" s="125">
        <f>G92</f>
        <v>664727</v>
      </c>
    </row>
    <row r="91" spans="1:7" ht="20.25" customHeight="1" x14ac:dyDescent="0.25">
      <c r="A91" s="121" t="s">
        <v>328</v>
      </c>
      <c r="B91" s="122"/>
      <c r="C91" s="122" t="s">
        <v>69</v>
      </c>
      <c r="D91" s="123"/>
      <c r="E91" s="123"/>
      <c r="F91" s="125">
        <v>660952</v>
      </c>
      <c r="G91" s="125">
        <v>664727</v>
      </c>
    </row>
    <row r="92" spans="1:7" ht="57" customHeight="1" x14ac:dyDescent="0.25">
      <c r="A92" s="126" t="s">
        <v>335</v>
      </c>
      <c r="B92" s="122"/>
      <c r="C92" s="122"/>
      <c r="D92" s="123" t="s">
        <v>336</v>
      </c>
      <c r="E92" s="123"/>
      <c r="F92" s="120">
        <f>F95</f>
        <v>660952</v>
      </c>
      <c r="G92" s="120">
        <f>G95</f>
        <v>664727</v>
      </c>
    </row>
    <row r="93" spans="1:7" ht="47.25" customHeight="1" x14ac:dyDescent="0.25">
      <c r="A93" s="121" t="s">
        <v>337</v>
      </c>
      <c r="B93" s="122"/>
      <c r="C93" s="122"/>
      <c r="D93" s="123" t="s">
        <v>338</v>
      </c>
      <c r="E93" s="124"/>
      <c r="F93" s="120">
        <v>660952</v>
      </c>
      <c r="G93" s="120">
        <v>664727</v>
      </c>
    </row>
    <row r="94" spans="1:7" ht="39.75" customHeight="1" x14ac:dyDescent="0.25">
      <c r="A94" s="121" t="s">
        <v>339</v>
      </c>
      <c r="B94" s="122"/>
      <c r="C94" s="122"/>
      <c r="D94" s="123" t="s">
        <v>340</v>
      </c>
      <c r="E94" s="123"/>
      <c r="F94" s="120">
        <v>660952</v>
      </c>
      <c r="G94" s="120">
        <v>664727</v>
      </c>
    </row>
    <row r="95" spans="1:7" ht="24" customHeight="1" x14ac:dyDescent="0.25">
      <c r="A95" s="121" t="s">
        <v>341</v>
      </c>
      <c r="B95" s="122"/>
      <c r="C95" s="122"/>
      <c r="D95" s="123"/>
      <c r="E95" s="123">
        <v>322</v>
      </c>
      <c r="F95" s="120">
        <v>660952</v>
      </c>
      <c r="G95" s="120">
        <v>664727</v>
      </c>
    </row>
    <row r="96" spans="1:7" ht="21.75" customHeight="1" x14ac:dyDescent="0.25">
      <c r="A96" s="126" t="s">
        <v>165</v>
      </c>
      <c r="B96" s="122"/>
      <c r="C96" s="122"/>
      <c r="D96" s="123"/>
      <c r="E96" s="26"/>
      <c r="F96" s="125">
        <f>F10+F44+F51+F60+F90</f>
        <v>7164887.25</v>
      </c>
      <c r="G96" s="125">
        <f>G10+G44+G51+G60+G90</f>
        <v>3739049</v>
      </c>
    </row>
    <row r="97" spans="1:7" ht="21.75" customHeight="1" x14ac:dyDescent="0.25">
      <c r="A97" s="121" t="s">
        <v>227</v>
      </c>
      <c r="B97" s="122"/>
      <c r="C97" s="122"/>
      <c r="D97" s="123"/>
      <c r="E97" s="26"/>
      <c r="F97" s="120">
        <v>154953.75</v>
      </c>
      <c r="G97" s="120">
        <v>135690</v>
      </c>
    </row>
    <row r="98" spans="1:7" x14ac:dyDescent="0.25">
      <c r="A98" s="29" t="s">
        <v>229</v>
      </c>
      <c r="B98" s="122"/>
      <c r="C98" s="122"/>
      <c r="D98" s="123"/>
      <c r="E98" s="123"/>
      <c r="F98" s="125">
        <f>F96+F97</f>
        <v>7319841</v>
      </c>
      <c r="G98" s="125">
        <f>G96+G97</f>
        <v>3874739</v>
      </c>
    </row>
  </sheetData>
  <mergeCells count="22">
    <mergeCell ref="G53:G54"/>
    <mergeCell ref="G80:G83"/>
    <mergeCell ref="G86:G87"/>
    <mergeCell ref="A86:A87"/>
    <mergeCell ref="B86:B87"/>
    <mergeCell ref="C86:C87"/>
    <mergeCell ref="D86:D87"/>
    <mergeCell ref="E86:E87"/>
    <mergeCell ref="F86:F87"/>
    <mergeCell ref="A80:A83"/>
    <mergeCell ref="B80:B83"/>
    <mergeCell ref="C80:C83"/>
    <mergeCell ref="D80:D83"/>
    <mergeCell ref="E80:E83"/>
    <mergeCell ref="F80:F83"/>
    <mergeCell ref="A6:F6"/>
    <mergeCell ref="A53:A54"/>
    <mergeCell ref="B53:B54"/>
    <mergeCell ref="C53:C54"/>
    <mergeCell ref="D53:D54"/>
    <mergeCell ref="E53:E54"/>
    <mergeCell ref="F53:F54"/>
  </mergeCells>
  <pageMargins left="0.70866141732283472" right="0.31496062992125984" top="0.55118110236220474" bottom="0.55118110236220474" header="0.31496062992125984" footer="0.31496062992125984"/>
  <pageSetup paperSize="9" scale="7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F11"/>
  <sheetViews>
    <sheetView workbookViewId="0">
      <selection activeCell="D19" sqref="D19"/>
    </sheetView>
  </sheetViews>
  <sheetFormatPr defaultRowHeight="15" x14ac:dyDescent="0.25"/>
  <cols>
    <col min="1" max="1" width="2.5703125" customWidth="1"/>
    <col min="2" max="2" width="7.7109375" customWidth="1"/>
    <col min="3" max="3" width="48.28515625" customWidth="1"/>
    <col min="4" max="4" width="38.42578125" customWidth="1"/>
  </cols>
  <sheetData>
    <row r="1" spans="3:6" ht="15.75" x14ac:dyDescent="0.25">
      <c r="E1" s="13"/>
      <c r="F1" s="20" t="s">
        <v>209</v>
      </c>
    </row>
    <row r="2" spans="3:6" ht="15.75" x14ac:dyDescent="0.25">
      <c r="E2" s="13"/>
      <c r="F2" s="20" t="s">
        <v>28</v>
      </c>
    </row>
    <row r="3" spans="3:6" ht="15.75" x14ac:dyDescent="0.25">
      <c r="E3" s="13"/>
      <c r="F3" s="20" t="s">
        <v>29</v>
      </c>
    </row>
    <row r="4" spans="3:6" ht="15.75" x14ac:dyDescent="0.25">
      <c r="E4" s="13"/>
      <c r="F4" s="109" t="s">
        <v>317</v>
      </c>
    </row>
    <row r="5" spans="3:6" ht="15.75" x14ac:dyDescent="0.25">
      <c r="C5" s="201" t="s">
        <v>205</v>
      </c>
      <c r="D5" s="201"/>
    </row>
    <row r="6" spans="3:6" ht="15.75" x14ac:dyDescent="0.25">
      <c r="C6" s="201" t="s">
        <v>206</v>
      </c>
      <c r="D6" s="201"/>
    </row>
    <row r="7" spans="3:6" ht="15.75" x14ac:dyDescent="0.25">
      <c r="C7" s="201" t="s">
        <v>265</v>
      </c>
      <c r="D7" s="201"/>
    </row>
    <row r="8" spans="3:6" ht="39" customHeight="1" thickBot="1" x14ac:dyDescent="0.3">
      <c r="C8" s="62"/>
    </row>
    <row r="9" spans="3:6" ht="70.5" customHeight="1" thickBot="1" x14ac:dyDescent="0.3">
      <c r="C9" s="63" t="s">
        <v>73</v>
      </c>
      <c r="D9" s="64" t="s">
        <v>207</v>
      </c>
    </row>
    <row r="10" spans="3:6" ht="28.5" customHeight="1" thickBot="1" x14ac:dyDescent="0.3">
      <c r="C10" s="65" t="s">
        <v>208</v>
      </c>
      <c r="D10" s="66">
        <v>280</v>
      </c>
    </row>
    <row r="11" spans="3:6" ht="15.75" x14ac:dyDescent="0.25">
      <c r="C11" s="2"/>
    </row>
  </sheetData>
  <mergeCells count="3">
    <mergeCell ref="C5:D5"/>
    <mergeCell ref="C6:D6"/>
    <mergeCell ref="C7:D7"/>
  </mergeCells>
  <pageMargins left="0.7" right="0.7" top="0.75" bottom="0.75" header="0.3" footer="0.3"/>
  <pageSetup paperSize="9" scale="7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workbookViewId="0">
      <selection activeCell="D11" sqref="D11"/>
    </sheetView>
  </sheetViews>
  <sheetFormatPr defaultRowHeight="15" x14ac:dyDescent="0.25"/>
  <cols>
    <col min="2" max="2" width="50.140625" customWidth="1"/>
    <col min="3" max="3" width="25" customWidth="1"/>
    <col min="4" max="4" width="18.28515625" customWidth="1"/>
    <col min="5" max="5" width="17.28515625" customWidth="1"/>
    <col min="6" max="6" width="18.28515625" customWidth="1"/>
  </cols>
  <sheetData>
    <row r="1" spans="2:7" ht="15.75" x14ac:dyDescent="0.25">
      <c r="F1" s="13"/>
      <c r="G1" s="20" t="s">
        <v>212</v>
      </c>
    </row>
    <row r="2" spans="2:7" ht="15.75" x14ac:dyDescent="0.25">
      <c r="F2" s="13"/>
      <c r="G2" s="20" t="s">
        <v>28</v>
      </c>
    </row>
    <row r="3" spans="2:7" ht="16.5" customHeight="1" x14ac:dyDescent="0.25">
      <c r="F3" s="13"/>
      <c r="G3" s="20" t="s">
        <v>29</v>
      </c>
    </row>
    <row r="4" spans="2:7" ht="15.75" x14ac:dyDescent="0.25">
      <c r="F4" s="13"/>
      <c r="G4" s="109" t="s">
        <v>317</v>
      </c>
    </row>
    <row r="5" spans="2:7" ht="20.25" customHeight="1" x14ac:dyDescent="0.25">
      <c r="B5" s="67" t="s">
        <v>266</v>
      </c>
      <c r="C5" s="67"/>
      <c r="D5" s="67"/>
    </row>
    <row r="6" spans="2:7" ht="25.5" customHeight="1" x14ac:dyDescent="0.25"/>
    <row r="7" spans="2:7" ht="55.5" customHeight="1" x14ac:dyDescent="0.25">
      <c r="B7" s="204" t="s">
        <v>73</v>
      </c>
      <c r="C7" s="203" t="s">
        <v>207</v>
      </c>
      <c r="D7" s="203" t="s">
        <v>211</v>
      </c>
      <c r="E7" s="203"/>
      <c r="F7" s="203"/>
    </row>
    <row r="8" spans="2:7" ht="18.75" customHeight="1" x14ac:dyDescent="0.25">
      <c r="B8" s="205"/>
      <c r="C8" s="203"/>
      <c r="D8" s="9">
        <v>2024</v>
      </c>
      <c r="E8" s="9">
        <v>2025</v>
      </c>
      <c r="F8" s="9">
        <v>2026</v>
      </c>
    </row>
    <row r="9" spans="2:7" ht="51" customHeight="1" x14ac:dyDescent="0.25">
      <c r="B9" s="206" t="s">
        <v>210</v>
      </c>
      <c r="C9" s="207">
        <v>280</v>
      </c>
      <c r="D9" s="202">
        <v>22896329</v>
      </c>
      <c r="E9" s="202">
        <v>7319841</v>
      </c>
      <c r="F9" s="202">
        <v>3874739</v>
      </c>
    </row>
    <row r="10" spans="2:7" x14ac:dyDescent="0.25">
      <c r="B10" s="206"/>
      <c r="C10" s="207"/>
      <c r="D10" s="202"/>
      <c r="E10" s="202"/>
      <c r="F10" s="202"/>
    </row>
    <row r="21" spans="8:9" ht="15.75" x14ac:dyDescent="0.25">
      <c r="H21" s="13"/>
      <c r="I21" s="20"/>
    </row>
    <row r="22" spans="8:9" ht="15.75" x14ac:dyDescent="0.25">
      <c r="H22" s="13"/>
      <c r="I22" s="20"/>
    </row>
    <row r="23" spans="8:9" ht="15.75" x14ac:dyDescent="0.25">
      <c r="H23" s="13"/>
      <c r="I23" s="20"/>
    </row>
    <row r="24" spans="8:9" ht="15.75" x14ac:dyDescent="0.25">
      <c r="H24" s="13"/>
      <c r="I24" s="20"/>
    </row>
  </sheetData>
  <mergeCells count="8">
    <mergeCell ref="E9:E10"/>
    <mergeCell ref="F9:F10"/>
    <mergeCell ref="D7:F7"/>
    <mergeCell ref="B7:B8"/>
    <mergeCell ref="C7:C8"/>
    <mergeCell ref="B9:B10"/>
    <mergeCell ref="C9:C10"/>
    <mergeCell ref="D9:D10"/>
  </mergeCells>
  <pageMargins left="0.7" right="0.7" top="0.75" bottom="0.75" header="0.3" footer="0.3"/>
  <pageSetup paperSize="9" scale="8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Прил 1. Нормативы зачислений</vt:lpstr>
      <vt:lpstr>Прил 2. Доходы 2024</vt:lpstr>
      <vt:lpstr>Прил 3. Доходы 2025,2026</vt:lpstr>
      <vt:lpstr>Прил 4. Расх по разд 2024</vt:lpstr>
      <vt:lpstr>Прил 5. Расх по разд 2025,2026</vt:lpstr>
      <vt:lpstr>Прил 6.Расх по цел.стат 2024</vt:lpstr>
      <vt:lpstr>Прил 7.Расх по цел.стат 2025,26</vt:lpstr>
      <vt:lpstr>Прил 8.Перечень гл. распорядит.</vt:lpstr>
      <vt:lpstr>Прил 9 Ведомст струк 23,24,25</vt:lpstr>
      <vt:lpstr>Прил 10. Источники 2023</vt:lpstr>
      <vt:lpstr>Прил 11. Источники 2024,2025</vt:lpstr>
      <vt:lpstr>Прил 12 Тран от др.бюдж </vt:lpstr>
      <vt:lpstr>Прил 13.Транс бюдж мун.р-а </vt:lpstr>
      <vt:lpstr>Прил 14. Программа мун.гарантий</vt:lpstr>
      <vt:lpstr>Прил 15. Программа мун. заимств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2024-03-26T06:49:53Z</dcterms:modified>
</cp:coreProperties>
</file>